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EA!$A$1:$E$248</definedName>
    <definedName name="_xlnm.Print_Area" localSheetId="1">ESF!$A$1:$I$158</definedName>
    <definedName name="_xlnm.Print_Area" localSheetId="11">Memoria!$A$1:$H$50</definedName>
    <definedName name="_xlnm.Print_Area" localSheetId="0">'Notas a los Edos Financieros'!$A$1:$E$72</definedName>
    <definedName name="_xlnm.Print_Area" localSheetId="5">VHP!$A$1:$E$45</definedName>
  </definedNames>
  <calcPr calcId="162913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<sst xmlns="http://schemas.openxmlformats.org/spreadsheetml/2006/main" count="882" uniqueCount="633">
  <si>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</si>
  <si>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</si>
  <si>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</si>
  <si>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</si>
  <si>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</si>
  <si>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</si>
  <si>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</si>
  <si>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</si>
  <si>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</si>
  <si>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</si>
  <si>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</si>
  <si>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</si>
  <si>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</si>
  <si>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</si>
  <si>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</si>
  <si>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</si>
  <si>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</si>
  <si>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</si>
  <si>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</si>
  <si>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</si>
  <si>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</si>
  <si>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</si>
  <si>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</si>
  <si>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</si>
  <si>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</si>
  <si>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</si>
  <si>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</si>
  <si>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</si>
  <si>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</si>
  <si>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</si>
  <si>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</si>
  <si>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</si>
  <si>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</si>
  <si>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</si>
  <si>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</si>
  <si>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</si>
  <si>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</si>
  <si>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</si>
  <si>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</si>
  <si>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</si>
  <si>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</si>
  <si>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</si>
  <si>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</si>
  <si>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</si>
  <si>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</si>
  <si>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</si>
  <si>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</si>
  <si>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</si>
  <si>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</si>
  <si>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</si>
  <si>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</si>
  <si>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</si>
  <si>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</si>
  <si>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</si>
  <si>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</si>
  <si>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</si>
  <si>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</si>
  <si>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</si>
  <si>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</si>
  <si>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</si>
  <si>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</si>
  <si>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</si>
  <si>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</si>
  <si>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</si>
  <si>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</si>
  <si>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</si>
  <si>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</si>
  <si>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</si>
  <si>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</si>
  <si>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</si>
  <si>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</si>
  <si>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</si>
  <si>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</si>
  <si>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</si>
  <si>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</si>
  <si>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</si>
  <si>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</si>
  <si>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</si>
  <si>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</si>
  <si>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</si>
  <si>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</si>
  <si>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</si>
  <si>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</si>
  <si>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</si>
  <si>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</si>
  <si>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</si>
  <si>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</si>
  <si>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</si>
  <si>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</si>
  <si>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</si>
  <si>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</si>
  <si>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</si>
  <si>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</si>
  <si>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</si>
  <si>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</si>
  <si>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</si>
  <si>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</si>
  <si>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</si>
  <si>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</si>
  <si>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</si>
  <si>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</si>
  <si>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</si>
  <si>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</si>
  <si>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</si>
  <si>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</si>
  <si>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</si>
  <si>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</si>
  <si>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</si>
  <si>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</si>
  <si>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</si>
  <si>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</si>
  <si>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</si>
  <si>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</si>
  <si>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</si>
  <si>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</si>
  <si>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</si>
  <si>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</si>
  <si>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</si>
  <si>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</si>
  <si>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</si>
  <si>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</si>
  <si>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</si>
  <si>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</si>
  <si>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</si>
  <si>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</si>
  <si>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</si>
  <si>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</si>
  <si>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</si>
  <si>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</si>
  <si>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</si>
  <si>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</si>
  <si>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</si>
  <si>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</si>
  <si>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</si>
  <si>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</si>
  <si>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</si>
  <si>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</si>
  <si>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</si>
  <si>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</si>
  <si>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</si>
  <si>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</si>
  <si>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</si>
  <si>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</si>
  <si>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</si>
  <si>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</si>
  <si>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</si>
  <si>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</si>
  <si>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</si>
  <si>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</si>
  <si>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</si>
  <si>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</si>
  <si>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</si>
  <si>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</si>
  <si>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</si>
  <si>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</si>
  <si>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</si>
  <si>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</si>
  <si>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</si>
  <si>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</si>
  <si>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</si>
  <si>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</si>
  <si>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</si>
  <si>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</si>
  <si>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</si>
  <si>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</si>
  <si>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</si>
  <si>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</si>
  <si>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</si>
  <si>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</si>
  <si>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</si>
  <si>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</si>
  <si>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</si>
  <si>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</si>
  <si>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</si>
  <si>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</si>
  <si>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</si>
  <si>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</si>
  <si>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</si>
  <si>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</si>
  <si>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</si>
  <si>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</si>
  <si>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</si>
  <si>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</si>
  <si>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</si>
  <si>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</si>
  <si>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</si>
  <si>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</si>
  <si>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</si>
  <si>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</si>
  <si>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</si>
  <si>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</si>
  <si>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</si>
  <si>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</si>
  <si>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</si>
  <si>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</si>
  <si>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</si>
  <si>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</si>
  <si>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</si>
  <si>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</si>
  <si>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</si>
  <si>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</si>
  <si>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</si>
  <si>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</si>
  <si>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</si>
  <si>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</si>
  <si>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</si>
  <si>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</si>
  <si>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</si>
  <si>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</si>
  <si>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</si>
  <si>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</si>
  <si>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</si>
  <si>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</si>
  <si>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</si>
  <si>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</si>
  <si>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</si>
  <si>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</si>
  <si>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</si>
  <si>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</si>
  <si>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</si>
  <si>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</si>
  <si>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</si>
  <si>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</si>
  <si>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</si>
  <si>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</si>
  <si>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</si>
  <si>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</si>
  <si>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</si>
  <si>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</si>
  <si>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</si>
  <si>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</si>
  <si>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</si>
  <si>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</si>
  <si>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</si>
  <si>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</si>
  <si>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</si>
  <si>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</si>
  <si>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</si>
  <si>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</si>
  <si>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</si>
  <si>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</si>
  <si>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</si>
  <si>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</si>
  <si>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</si>
  <si>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</si>
  <si>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</si>
  <si>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</si>
  <si>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</si>
  <si>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</si>
  <si>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</si>
  <si>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</si>
  <si>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</si>
  <si>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</si>
  <si>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</si>
  <si>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</si>
  <si>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</si>
  <si>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</si>
  <si>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</si>
  <si>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</si>
  <si>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</si>
  <si>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</si>
  <si>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</si>
  <si>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</si>
  <si>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</si>
  <si>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</si>
  <si>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</si>
  <si>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</si>
  <si>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</si>
  <si>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</si>
  <si>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</si>
  <si>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</si>
  <si>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</si>
  <si>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</si>
  <si>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</si>
  <si>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</si>
  <si>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</si>
  <si>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</si>
  <si>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</si>
  <si>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</si>
  <si>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</si>
  <si>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</si>
  <si>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</si>
  <si>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</si>
  <si>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</si>
  <si>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</si>
  <si>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</si>
  <si>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</si>
  <si>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</si>
  <si>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</si>
  <si>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</si>
  <si>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</si>
  <si>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</si>
  <si>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</si>
  <si>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</si>
  <si>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</si>
  <si>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</si>
  <si>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</si>
  <si>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</si>
  <si>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</si>
  <si>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</si>
  <si>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</si>
  <si>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</si>
  <si>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</si>
  <si>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</si>
  <si>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</si>
  <si>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</si>
  <si>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</si>
  <si>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</si>
  <si>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</si>
  <si>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</si>
  <si>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</si>
  <si>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</si>
  <si>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</si>
  <si>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</si>
  <si>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</si>
  <si>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</si>
  <si>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</si>
  <si>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</si>
  <si>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</si>
  <si>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</si>
  <si>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</si>
  <si>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</si>
  <si>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</si>
  <si>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</si>
  <si>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</si>
  <si>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</si>
  <si>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</si>
  <si>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</si>
  <si>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</si>
  <si>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</si>
  <si>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</si>
  <si>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</si>
  <si>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</si>
  <si>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</si>
  <si>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</si>
  <si>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</si>
  <si>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</si>
  <si>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</si>
  <si>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</si>
  <si>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</si>
  <si>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</si>
  <si>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</si>
  <si>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</si>
  <si>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</si>
  <si>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</si>
  <si>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</si>
  <si>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</si>
  <si>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</si>
  <si>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</si>
  <si>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</si>
  <si>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</si>
  <si>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</si>
  <si>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</si>
  <si>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</si>
  <si>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</si>
  <si>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</si>
  <si>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</si>
  <si>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</si>
  <si>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</si>
  <si>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</si>
  <si>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</si>
  <si>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</si>
  <si>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</si>
  <si>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</si>
  <si>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</si>
  <si>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</si>
  <si>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</si>
  <si>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</si>
  <si>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</si>
  <si>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</si>
  <si>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</si>
  <si>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</si>
  <si>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</si>
  <si>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</si>
  <si>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</si>
  <si>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</si>
  <si>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</si>
  <si>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</si>
  <si>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</si>
  <si>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</si>
  <si>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</si>
  <si>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</si>
  <si>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</si>
  <si>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</si>
  <si>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</si>
  <si>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</si>
  <si>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</si>
  <si>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</si>
  <si>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</si>
  <si>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</si>
  <si>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</si>
  <si>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</si>
  <si>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</si>
  <si>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</si>
  <si>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</si>
  <si>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</si>
  <si>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</si>
  <si>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</si>
  <si>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</si>
  <si>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</si>
  <si>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</si>
  <si>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</si>
  <si>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</si>
  <si>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</si>
  <si>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</si>
  <si>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</si>
  <si>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</si>
  <si>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</si>
  <si>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</si>
  <si>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</si>
  <si>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</si>
  <si>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</si>
  <si>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</si>
  <si>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</si>
  <si>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</si>
  <si>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</si>
  <si>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</si>
  <si>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</si>
  <si>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</si>
  <si>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</si>
  <si>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</si>
  <si>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</si>
  <si>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</si>
  <si>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</si>
  <si>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</si>
  <si>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</si>
  <si>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</si>
  <si>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</si>
  <si>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</si>
  <si>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</si>
  <si>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</si>
  <si>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</si>
  <si>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</si>
  <si>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</si>
  <si>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</si>
  <si>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</si>
  <si>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</si>
  <si>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</si>
  <si>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</si>
  <si>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</si>
  <si>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</si>
  <si>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</si>
  <si>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</si>
  <si>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</si>
  <si>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</si>
  <si>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</si>
  <si>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</si>
  <si>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</si>
  <si>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</si>
  <si>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</si>
  <si>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</si>
  <si>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</si>
  <si>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</si>
  <si>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</si>
  <si>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</si>
  <si>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</si>
  <si>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</si>
  <si>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</si>
  <si>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</si>
  <si>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</si>
  <si>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</si>
  <si>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</si>
  <si>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</si>
  <si>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</si>
  <si>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</si>
  <si>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</si>
  <si>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</si>
  <si>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</si>
  <si>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</si>
  <si>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</si>
  <si>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</si>
  <si>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</si>
  <si>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</si>
  <si>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</si>
  <si>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</si>
  <si>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</si>
  <si>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</si>
  <si>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</si>
  <si>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</si>
  <si>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</si>
  <si>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</si>
  <si>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</si>
  <si>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</si>
  <si>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</si>
  <si>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</si>
  <si>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</si>
  <si>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</si>
  <si>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</si>
  <si>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</si>
  <si>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</si>
  <si>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</si>
  <si>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</si>
  <si>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</si>
  <si>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</si>
  <si>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</si>
  <si>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</si>
  <si>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</si>
  <si>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</si>
  <si>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</si>
  <si>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</si>
  <si>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</si>
  <si>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</si>
  <si>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</si>
  <si>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</si>
  <si>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</si>
  <si>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</si>
  <si>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</si>
  <si>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</si>
  <si>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</si>
  <si>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</si>
  <si>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</si>
  <si>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</si>
  <si>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</si>
  <si>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</si>
  <si>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</si>
  <si>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</si>
  <si>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</si>
  <si>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</si>
  <si>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</si>
  <si>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</si>
  <si>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</si>
  <si>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</si>
  <si>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</si>
  <si>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</si>
  <si>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</si>
  <si>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</si>
  <si>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</si>
  <si>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</si>
  <si>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</si>
  <si>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</si>
  <si>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</si>
  <si>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</si>
  <si>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</si>
  <si>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</si>
  <si>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</si>
  <si>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</si>
  <si>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</si>
  <si>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</si>
  <si>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</si>
  <si>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</si>
  <si>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</si>
  <si>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</si>
  <si>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</si>
  <si>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</si>
  <si>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</si>
  <si>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</si>
  <si>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</si>
  <si>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</si>
  <si>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</si>
  <si>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</si>
  <si>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</si>
  <si>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</si>
  <si>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</si>
  <si>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</si>
  <si>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</si>
  <si>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</si>
  <si>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</si>
  <si>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</si>
  <si>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</si>
  <si>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</si>
  <si>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</si>
  <si>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</si>
  <si>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</si>
  <si>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</si>
  <si>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</si>
  <si>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</si>
  <si>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</si>
  <si>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</si>
  <si>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</si>
  <si>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</si>
  <si>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</si>
  <si>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</si>
  <si>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</si>
  <si>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</si>
  <si>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</si>
  <si>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</si>
  <si>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</si>
  <si>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</si>
  <si>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</si>
  <si>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</si>
  <si>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</si>
  <si>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</si>
  <si>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</si>
  <si>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</si>
  <si>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</si>
  <si>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</si>
  <si>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</si>
  <si>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</si>
  <si>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</si>
  <si>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</si>
  <si>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</si>
  <si>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</si>
  <si>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</si>
  <si>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</si>
  <si>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</si>
  <si>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</si>
  <si>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</si>
  <si>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</si>
  <si>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</si>
  <si>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</si>
  <si>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</si>
  <si>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</si>
  <si>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</si>
  <si>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</si>
  <si>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</si>
  <si>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</si>
  <si>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</si>
  <si>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</si>
  <si>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</si>
  <si>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</si>
  <si>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</si>
  <si>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</si>
  <si>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</si>
  <si>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</si>
  <si>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</si>
  <si>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</si>
  <si>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</si>
  <si>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</si>
  <si>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</si>
  <si>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</si>
  <si>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</si>
  <si>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</si>
  <si>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</si>
  <si>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</si>
  <si>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</si>
  <si>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</si>
  <si>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</si>
  <si>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</si>
  <si>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SAN FELIPE</t>
  </si>
  <si>
    <t>Correspondiente del 1 de Enero al AL 31 DE DICIEMBRE DEL 2018</t>
  </si>
  <si>
    <t>Anual</t>
  </si>
  <si>
    <t>MUNICIPIO DE SAN FELIPE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</si>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</sst>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28575</xdr:rowOff>
    </xdr:from>
    <xdr:to>
      <xdr:col>4</xdr:col>
      <xdr:colOff>504825</xdr:colOff>
      <xdr:row>64</xdr:row>
      <xdr:rowOff>9525</xdr:rowOff>
    </xdr:to>
    <xdr:sp macro="" textlink="">
      <xdr:nvSpPr>
        <xdr:cNvPr id="2" name="CuadroTexto 1"/>
        <xdr:cNvSpPr txBox="1"/>
      </xdr:nvSpPr>
      <xdr:spPr>
        <a:xfrm>
          <a:off x="0" y="8801100"/>
          <a:ext cx="780097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	                     ________________________________	   ___________________________</a:t>
          </a:r>
        </a:p>
        <a:p>
          <a:r>
            <a:rPr lang="es-MX" sz="800" b="1"/>
            <a:t>            Presidente</a:t>
          </a:r>
          <a:r>
            <a:rPr lang="es-MX" sz="800" b="1" baseline="0"/>
            <a:t> Municipal 	                                         Presidenta de la Comisión de Hacienda	                                                                Tesorero Municipal</a:t>
          </a:r>
        </a:p>
        <a:p>
          <a:r>
            <a:rPr lang="es-MX" sz="800"/>
            <a:t>      Prof. Eduardo</a:t>
          </a:r>
          <a:r>
            <a:rPr lang="es-MX" sz="800" baseline="0"/>
            <a:t> Maldonado García 	                             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                   C.P. Sergio Ortega Mora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42"/>
  <sheetViews>
    <sheetView tabSelected="1" view="pageBreakPreview" zoomScaleNormal="100" zoomScaleSheetLayoutView="100" workbookViewId="0">
      <pane ySplit="4" topLeftCell="A5" activePane="bottomLeft" state="frozen"/>
      <selection activeCell="A14" sqref="A14:B14"/>
      <selection pane="bottomLeft" activeCell="B8" sqref="B8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631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626</v>
      </c>
      <c r="B2" s="150"/>
      <c r="C2" s="93"/>
      <c r="D2" s="70" t="s">
        <v>290</v>
      </c>
      <c r="E2" s="73" t="s">
        <v>630</v>
      </c>
    </row>
    <row r="3" spans="1:5" ht="18.95" customHeight="1" x14ac:dyDescent="0.2">
      <c r="A3" s="151" t="s">
        <v>629</v>
      </c>
      <c r="B3" s="151"/>
      <c r="C3" s="73"/>
      <c r="D3" s="70" t="s">
        <v>291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627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2" spans="1:2" x14ac:dyDescent="0.2">
      <c r="A42" s="37" t="s">
        <v>632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16" right="0.23" top="0.74803149606299213" bottom="0.74803149606299213" header="0.31496062992125984" footer="0.31496062992125984"/>
  <pageSetup scale="84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7"/>
  <sheetViews>
    <sheetView showGridLines="0" topLeftCell="A13" workbookViewId="0">
      <selection activeCell="A27" sqref="A27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623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619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509436610.93000001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118861109.97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118861109.97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390575500.96000004</v>
      </c>
    </row>
    <row r="27" spans="1:4" x14ac:dyDescent="0.2">
      <c r="A27" s="96" t="s">
        <v>632</v>
      </c>
    </row>
  </sheetData>
  <mergeCells count="4">
    <mergeCell ref="A1:D1"/>
    <mergeCell ref="A2:D2"/>
    <mergeCell ref="A3:D3"/>
    <mergeCell ref="A4:D4"/>
  </mergeCells>
  <pageMargins left="0.7" right="0.28000000000000003" top="0.75" bottom="0.17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9"/>
  <sheetViews>
    <sheetView showGridLines="0" workbookViewId="0">
      <selection activeCell="A39" sqref="A39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624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440683919.01999998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182004357.43000004</v>
      </c>
    </row>
    <row r="8" spans="1:4" x14ac:dyDescent="0.2">
      <c r="A8" s="110"/>
      <c r="B8" s="135" t="s">
        <v>166</v>
      </c>
      <c r="C8" s="112">
        <v>1012420.21</v>
      </c>
      <c r="D8" s="136"/>
    </row>
    <row r="9" spans="1:4" x14ac:dyDescent="0.2">
      <c r="A9" s="110"/>
      <c r="B9" s="135" t="s">
        <v>165</v>
      </c>
      <c r="C9" s="112">
        <v>166664.89000000001</v>
      </c>
      <c r="D9" s="137"/>
    </row>
    <row r="10" spans="1:4" x14ac:dyDescent="0.2">
      <c r="A10" s="110"/>
      <c r="B10" s="135" t="s">
        <v>164</v>
      </c>
      <c r="C10" s="112">
        <v>4800</v>
      </c>
      <c r="D10" s="137"/>
    </row>
    <row r="11" spans="1:4" x14ac:dyDescent="0.2">
      <c r="A11" s="110"/>
      <c r="B11" s="135" t="s">
        <v>163</v>
      </c>
      <c r="C11" s="112">
        <v>8990734.3599999994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1472586.69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166251672.55000001</v>
      </c>
      <c r="D15" s="137"/>
    </row>
    <row r="16" spans="1:4" x14ac:dyDescent="0.2">
      <c r="A16" s="110"/>
      <c r="B16" s="135" t="s">
        <v>158</v>
      </c>
      <c r="C16" s="112">
        <v>506038.4</v>
      </c>
      <c r="D16" s="137"/>
    </row>
    <row r="17" spans="1:4" x14ac:dyDescent="0.2">
      <c r="A17" s="110"/>
      <c r="B17" s="135" t="s">
        <v>157</v>
      </c>
      <c r="C17" s="112">
        <v>3599440.33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8552319.5</v>
      </c>
    </row>
    <row r="27" spans="1:4" x14ac:dyDescent="0.2">
      <c r="A27" s="110"/>
      <c r="B27" s="135" t="s">
        <v>133</v>
      </c>
      <c r="C27" s="112">
        <v>8552319.5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267231881.08999994</v>
      </c>
    </row>
    <row r="39" spans="1:4" x14ac:dyDescent="0.2">
      <c r="A39" s="96" t="s">
        <v>632</v>
      </c>
    </row>
  </sheetData>
  <mergeCells count="4">
    <mergeCell ref="A1:D1"/>
    <mergeCell ref="A2:D2"/>
    <mergeCell ref="A3:D3"/>
    <mergeCell ref="A4:D4"/>
  </mergeCells>
  <pageMargins left="0.7" right="0.7" top="0.75" bottom="0.3" header="0.3" footer="0.3"/>
  <pageSetup orientation="landscape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85" zoomScaleNormal="100" zoomScaleSheetLayoutView="85" workbookViewId="0">
      <selection activeCell="A49" sqref="A49"/>
    </sheetView>
  </sheetViews>
  <sheetFormatPr baseColWidth="10" defaultColWidth="9.140625" defaultRowHeight="11.25" x14ac:dyDescent="0.2"/>
  <cols>
    <col min="1" max="1" width="6.5703125" style="86" bestFit="1" customWidth="1"/>
    <col min="2" max="2" width="68.5703125" style="86" bestFit="1" customWidth="1"/>
    <col min="3" max="3" width="10.140625" style="86" bestFit="1" customWidth="1"/>
    <col min="4" max="4" width="16.28515625" style="86" bestFit="1" customWidth="1"/>
    <col min="5" max="5" width="16.7109375" style="86" bestFit="1" customWidth="1"/>
    <col min="6" max="6" width="9.28515625" style="86" bestFit="1" customWidth="1"/>
    <col min="7" max="7" width="17.140625" style="86" bestFit="1" customWidth="1"/>
    <col min="8" max="8" width="5.42578125" style="86" bestFit="1" customWidth="1"/>
    <col min="9" max="9" width="11" style="86" bestFit="1" customWidth="1"/>
    <col min="10" max="10" width="14.140625" style="86" bestFit="1" customWidth="1"/>
    <col min="11" max="16384" width="9.140625" style="86"/>
  </cols>
  <sheetData>
    <row r="1" spans="1:10" ht="18.95" customHeight="1" x14ac:dyDescent="0.2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625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Anual</v>
      </c>
    </row>
    <row r="3" spans="1:10" ht="18.95" customHeight="1" x14ac:dyDescent="0.2">
      <c r="A3" s="160" t="s">
        <v>629</v>
      </c>
      <c r="B3" s="161"/>
      <c r="C3" s="161"/>
      <c r="D3" s="161"/>
      <c r="E3" s="161"/>
      <c r="F3" s="161"/>
      <c r="G3" s="84" t="s">
        <v>291</v>
      </c>
      <c r="H3" s="85">
        <f>'Notas a los Edos Financieros'!E3</f>
        <v>1</v>
      </c>
    </row>
    <row r="4" spans="1:10" x14ac:dyDescent="0.2">
      <c r="A4" s="87" t="s">
        <v>292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620</v>
      </c>
      <c r="C7" s="89" t="s">
        <v>270</v>
      </c>
      <c r="D7" s="89" t="s">
        <v>621</v>
      </c>
      <c r="E7" s="89" t="s">
        <v>622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  <row r="49" spans="1:1" x14ac:dyDescent="0.2">
      <c r="A49" s="8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81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3"/>
  <sheetViews>
    <sheetView view="pageBreakPreview" zoomScale="60" zoomScaleNormal="100" workbookViewId="0">
      <selection activeCell="A143" sqref="A143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Anual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291</v>
      </c>
      <c r="H3" s="81">
        <f>'Notas a los Edos Financieros'!E3</f>
        <v>1</v>
      </c>
    </row>
    <row r="4" spans="1:8" x14ac:dyDescent="0.2">
      <c r="A4" s="74" t="s">
        <v>292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293</v>
      </c>
      <c r="C8" s="80">
        <v>16215225.470000001</v>
      </c>
    </row>
    <row r="9" spans="1:8" x14ac:dyDescent="0.2">
      <c r="A9" s="78">
        <v>1115</v>
      </c>
      <c r="B9" s="76" t="s">
        <v>294</v>
      </c>
      <c r="C9" s="80">
        <v>3980732.72</v>
      </c>
    </row>
    <row r="10" spans="1:8" x14ac:dyDescent="0.2">
      <c r="A10" s="78">
        <v>1121</v>
      </c>
      <c r="B10" s="76" t="s">
        <v>295</v>
      </c>
      <c r="C10" s="80">
        <v>0</v>
      </c>
    </row>
    <row r="11" spans="1:8" x14ac:dyDescent="0.2">
      <c r="A11" s="78">
        <v>1211</v>
      </c>
      <c r="B11" s="76" t="s">
        <v>296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297</v>
      </c>
      <c r="C15" s="80">
        <v>18058.38</v>
      </c>
      <c r="D15" s="80">
        <v>17017.64</v>
      </c>
      <c r="E15" s="80">
        <v>21750.43</v>
      </c>
      <c r="F15" s="80">
        <v>12664.42</v>
      </c>
      <c r="G15" s="80">
        <v>0</v>
      </c>
    </row>
    <row r="16" spans="1:8" x14ac:dyDescent="0.2">
      <c r="A16" s="78">
        <v>1124</v>
      </c>
      <c r="B16" s="76" t="s">
        <v>298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299</v>
      </c>
      <c r="E19" s="77" t="s">
        <v>300</v>
      </c>
      <c r="F19" s="77" t="s">
        <v>301</v>
      </c>
      <c r="G19" s="77" t="s">
        <v>302</v>
      </c>
      <c r="H19" s="77" t="s">
        <v>303</v>
      </c>
    </row>
    <row r="20" spans="1:8" x14ac:dyDescent="0.2">
      <c r="A20" s="78">
        <v>1123</v>
      </c>
      <c r="B20" s="76" t="s">
        <v>304</v>
      </c>
      <c r="C20" s="80">
        <v>4034845.9</v>
      </c>
      <c r="D20" s="80">
        <v>4034845.9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305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306</v>
      </c>
      <c r="C22" s="80">
        <v>682586.39</v>
      </c>
      <c r="D22" s="80">
        <v>682586.39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307</v>
      </c>
      <c r="C23" s="80">
        <v>1238991.08</v>
      </c>
      <c r="D23" s="80">
        <v>1238991.08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309</v>
      </c>
      <c r="C25" s="80">
        <v>11764921.949999999</v>
      </c>
      <c r="D25" s="80">
        <v>11764921.949999999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311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312</v>
      </c>
      <c r="G29" s="77" t="s">
        <v>249</v>
      </c>
      <c r="H29" s="77"/>
    </row>
    <row r="30" spans="1:8" x14ac:dyDescent="0.2">
      <c r="A30" s="78">
        <v>1140</v>
      </c>
      <c r="B30" s="76" t="s">
        <v>313</v>
      </c>
      <c r="C30" s="80">
        <f>SUM(C31:C35)</f>
        <v>0</v>
      </c>
    </row>
    <row r="31" spans="1:8" x14ac:dyDescent="0.2">
      <c r="A31" s="78">
        <v>1141</v>
      </c>
      <c r="B31" s="76" t="s">
        <v>314</v>
      </c>
      <c r="C31" s="80">
        <v>0</v>
      </c>
    </row>
    <row r="32" spans="1:8" x14ac:dyDescent="0.2">
      <c r="A32" s="78">
        <v>1142</v>
      </c>
      <c r="B32" s="76" t="s">
        <v>315</v>
      </c>
      <c r="C32" s="80">
        <v>0</v>
      </c>
    </row>
    <row r="33" spans="1:8" x14ac:dyDescent="0.2">
      <c r="A33" s="78">
        <v>1143</v>
      </c>
      <c r="B33" s="76" t="s">
        <v>316</v>
      </c>
      <c r="C33" s="80">
        <v>0</v>
      </c>
    </row>
    <row r="34" spans="1:8" x14ac:dyDescent="0.2">
      <c r="A34" s="78">
        <v>1144</v>
      </c>
      <c r="B34" s="76" t="s">
        <v>317</v>
      </c>
      <c r="C34" s="80">
        <v>0</v>
      </c>
    </row>
    <row r="35" spans="1:8" x14ac:dyDescent="0.2">
      <c r="A35" s="78">
        <v>1145</v>
      </c>
      <c r="B35" s="76" t="s">
        <v>318</v>
      </c>
      <c r="C35" s="80">
        <v>0</v>
      </c>
    </row>
    <row r="37" spans="1:8" x14ac:dyDescent="0.2">
      <c r="A37" s="75" t="s">
        <v>319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320</v>
      </c>
      <c r="G38" s="77"/>
      <c r="H38" s="77"/>
    </row>
    <row r="39" spans="1:8" x14ac:dyDescent="0.2">
      <c r="A39" s="78">
        <v>1150</v>
      </c>
      <c r="B39" s="76" t="s">
        <v>321</v>
      </c>
      <c r="C39" s="80">
        <f>SUM(C40)</f>
        <v>0</v>
      </c>
    </row>
    <row r="40" spans="1:8" x14ac:dyDescent="0.2">
      <c r="A40" s="78">
        <v>1151</v>
      </c>
      <c r="B40" s="76" t="s">
        <v>322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303</v>
      </c>
      <c r="F43" s="77"/>
      <c r="G43" s="77"/>
      <c r="H43" s="77"/>
    </row>
    <row r="44" spans="1:8" x14ac:dyDescent="0.2">
      <c r="A44" s="78">
        <v>1213</v>
      </c>
      <c r="B44" s="76" t="s">
        <v>323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324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325</v>
      </c>
      <c r="H51" s="77" t="s">
        <v>254</v>
      </c>
      <c r="I51" s="77" t="s">
        <v>326</v>
      </c>
    </row>
    <row r="52" spans="1:9" x14ac:dyDescent="0.2">
      <c r="A52" s="78">
        <v>1230</v>
      </c>
      <c r="B52" s="76" t="s">
        <v>327</v>
      </c>
      <c r="C52" s="80">
        <f>SUM(C53:C59)</f>
        <v>522769392.48000002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328</v>
      </c>
      <c r="C53" s="80">
        <v>45831796.310000002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329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330</v>
      </c>
      <c r="C55" s="80">
        <v>39132842.219999999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331</v>
      </c>
      <c r="C56" s="80">
        <v>3740093.71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332</v>
      </c>
      <c r="C57" s="80">
        <v>422898597.48000002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333</v>
      </c>
      <c r="C58" s="80">
        <v>11166062.76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334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335</v>
      </c>
      <c r="C60" s="80">
        <f>SUM(C61:C68)</f>
        <v>62395969.32</v>
      </c>
      <c r="D60" s="80">
        <f>SUM(D61:D68)</f>
        <v>6482554.5899999999</v>
      </c>
      <c r="E60" s="80">
        <f>SUM(E61:E68)</f>
        <v>-32844493.879999999</v>
      </c>
    </row>
    <row r="61" spans="1:9" x14ac:dyDescent="0.2">
      <c r="A61" s="78">
        <v>1241</v>
      </c>
      <c r="B61" s="76" t="s">
        <v>336</v>
      </c>
      <c r="C61" s="80">
        <v>9747078.1699999999</v>
      </c>
      <c r="D61" s="80">
        <v>815867.67</v>
      </c>
      <c r="E61" s="80">
        <v>-4317053.24</v>
      </c>
    </row>
    <row r="62" spans="1:9" x14ac:dyDescent="0.2">
      <c r="A62" s="78">
        <v>1242</v>
      </c>
      <c r="B62" s="76" t="s">
        <v>337</v>
      </c>
      <c r="C62" s="80">
        <v>1843073.75</v>
      </c>
      <c r="D62" s="80">
        <v>172424.88</v>
      </c>
      <c r="E62" s="80">
        <v>-452000.81</v>
      </c>
    </row>
    <row r="63" spans="1:9" x14ac:dyDescent="0.2">
      <c r="A63" s="78">
        <v>1243</v>
      </c>
      <c r="B63" s="76" t="s">
        <v>338</v>
      </c>
      <c r="C63" s="80">
        <v>218737.36</v>
      </c>
      <c r="D63" s="80">
        <v>21753.73</v>
      </c>
      <c r="E63" s="80">
        <v>-27310.61</v>
      </c>
    </row>
    <row r="64" spans="1:9" x14ac:dyDescent="0.2">
      <c r="A64" s="78">
        <v>1244</v>
      </c>
      <c r="B64" s="76" t="s">
        <v>339</v>
      </c>
      <c r="C64" s="80">
        <v>44065097.649999999</v>
      </c>
      <c r="D64" s="80">
        <v>4898112.4400000004</v>
      </c>
      <c r="E64" s="80">
        <v>-26050388.210000001</v>
      </c>
    </row>
    <row r="65" spans="1:9" x14ac:dyDescent="0.2">
      <c r="A65" s="78">
        <v>1245</v>
      </c>
      <c r="B65" s="76" t="s">
        <v>340</v>
      </c>
      <c r="C65" s="80">
        <v>587103.03</v>
      </c>
      <c r="D65" s="80">
        <v>58710.35</v>
      </c>
      <c r="E65" s="80">
        <v>-252125.27</v>
      </c>
    </row>
    <row r="66" spans="1:9" x14ac:dyDescent="0.2">
      <c r="A66" s="78">
        <v>1246</v>
      </c>
      <c r="B66" s="76" t="s">
        <v>341</v>
      </c>
      <c r="C66" s="80">
        <v>5347885.2</v>
      </c>
      <c r="D66" s="80">
        <v>414435.52</v>
      </c>
      <c r="E66" s="80">
        <v>-1745615.74</v>
      </c>
    </row>
    <row r="67" spans="1:9" x14ac:dyDescent="0.2">
      <c r="A67" s="78">
        <v>1247</v>
      </c>
      <c r="B67" s="76" t="s">
        <v>342</v>
      </c>
      <c r="C67" s="80">
        <v>283244.15999999997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343</v>
      </c>
      <c r="C68" s="80">
        <v>303750</v>
      </c>
      <c r="D68" s="80">
        <v>101250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344</v>
      </c>
      <c r="F71" s="77" t="s">
        <v>245</v>
      </c>
      <c r="G71" s="77" t="s">
        <v>325</v>
      </c>
      <c r="H71" s="77" t="s">
        <v>254</v>
      </c>
      <c r="I71" s="77" t="s">
        <v>326</v>
      </c>
    </row>
    <row r="72" spans="1:9" x14ac:dyDescent="0.2">
      <c r="A72" s="78">
        <v>1250</v>
      </c>
      <c r="B72" s="76" t="s">
        <v>345</v>
      </c>
      <c r="C72" s="80">
        <f>SUM(C73:C77)</f>
        <v>1569892.83</v>
      </c>
      <c r="D72" s="80">
        <f t="shared" ref="D72:E72" si="1">SUM(D73:D77)</f>
        <v>119967.01</v>
      </c>
      <c r="E72" s="80">
        <f t="shared" si="1"/>
        <v>0</v>
      </c>
    </row>
    <row r="73" spans="1:9" x14ac:dyDescent="0.2">
      <c r="A73" s="78">
        <v>1251</v>
      </c>
      <c r="B73" s="76" t="s">
        <v>346</v>
      </c>
      <c r="C73" s="80">
        <v>1528171.53</v>
      </c>
      <c r="D73" s="80">
        <v>116324.61</v>
      </c>
      <c r="E73" s="80">
        <v>0</v>
      </c>
    </row>
    <row r="74" spans="1:9" x14ac:dyDescent="0.2">
      <c r="A74" s="78">
        <v>1252</v>
      </c>
      <c r="B74" s="76" t="s">
        <v>347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348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349</v>
      </c>
      <c r="C76" s="80">
        <v>41721.300000000003</v>
      </c>
      <c r="D76" s="80">
        <v>3642.4</v>
      </c>
      <c r="E76" s="80">
        <v>0</v>
      </c>
    </row>
    <row r="77" spans="1:9" x14ac:dyDescent="0.2">
      <c r="A77" s="78">
        <v>1259</v>
      </c>
      <c r="B77" s="76" t="s">
        <v>350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351</v>
      </c>
      <c r="C78" s="80">
        <f>SUM(C79:C84)</f>
        <v>41621.93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352</v>
      </c>
      <c r="C79" s="80">
        <v>41621.93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353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354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355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356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357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358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359</v>
      </c>
      <c r="C88" s="80">
        <f>SUM(C89:C90)</f>
        <v>0</v>
      </c>
    </row>
    <row r="89" spans="1:8" x14ac:dyDescent="0.2">
      <c r="A89" s="78">
        <v>1161</v>
      </c>
      <c r="B89" s="76" t="s">
        <v>360</v>
      </c>
      <c r="C89" s="80">
        <v>0</v>
      </c>
    </row>
    <row r="90" spans="1:8" x14ac:dyDescent="0.2">
      <c r="A90" s="78">
        <v>1162</v>
      </c>
      <c r="B90" s="76" t="s">
        <v>361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303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362</v>
      </c>
      <c r="C94" s="80">
        <f>SUM(C95:C97)</f>
        <v>0</v>
      </c>
    </row>
    <row r="95" spans="1:8" x14ac:dyDescent="0.2">
      <c r="A95" s="78">
        <v>1291</v>
      </c>
      <c r="B95" s="76" t="s">
        <v>363</v>
      </c>
      <c r="C95" s="80">
        <v>0</v>
      </c>
    </row>
    <row r="96" spans="1:8" x14ac:dyDescent="0.2">
      <c r="A96" s="78">
        <v>1292</v>
      </c>
      <c r="B96" s="76" t="s">
        <v>364</v>
      </c>
      <c r="C96" s="80">
        <v>0</v>
      </c>
    </row>
    <row r="97" spans="1:8" x14ac:dyDescent="0.2">
      <c r="A97" s="78">
        <v>1293</v>
      </c>
      <c r="B97" s="76" t="s">
        <v>365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299</v>
      </c>
      <c r="E100" s="77" t="s">
        <v>300</v>
      </c>
      <c r="F100" s="77" t="s">
        <v>301</v>
      </c>
      <c r="G100" s="77" t="s">
        <v>366</v>
      </c>
      <c r="H100" s="77" t="s">
        <v>367</v>
      </c>
    </row>
    <row r="101" spans="1:8" x14ac:dyDescent="0.2">
      <c r="A101" s="78">
        <v>2110</v>
      </c>
      <c r="B101" s="76" t="s">
        <v>368</v>
      </c>
      <c r="C101" s="80">
        <f>SUM(C102:C110)</f>
        <v>15652587.07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369</v>
      </c>
      <c r="C102" s="80">
        <v>2698313.39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370</v>
      </c>
      <c r="C103" s="80">
        <v>2303920.5699999998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371</v>
      </c>
      <c r="C104" s="80">
        <v>6647250.7000000002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372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373</v>
      </c>
      <c r="C106" s="80">
        <v>875112.14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374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375</v>
      </c>
      <c r="C108" s="80">
        <v>1511541.75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376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377</v>
      </c>
      <c r="C110" s="80">
        <v>1616448.52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378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379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380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381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303</v>
      </c>
      <c r="F117" s="77"/>
      <c r="G117" s="77"/>
      <c r="H117" s="77"/>
    </row>
    <row r="118" spans="1:8" x14ac:dyDescent="0.2">
      <c r="A118" s="78">
        <v>2160</v>
      </c>
      <c r="B118" s="76" t="s">
        <v>382</v>
      </c>
      <c r="C118" s="80">
        <f>SUM(C119:C124)</f>
        <v>0</v>
      </c>
    </row>
    <row r="119" spans="1:8" x14ac:dyDescent="0.2">
      <c r="A119" s="78">
        <v>2161</v>
      </c>
      <c r="B119" s="76" t="s">
        <v>383</v>
      </c>
      <c r="C119" s="80">
        <v>0</v>
      </c>
    </row>
    <row r="120" spans="1:8" x14ac:dyDescent="0.2">
      <c r="A120" s="78">
        <v>2162</v>
      </c>
      <c r="B120" s="76" t="s">
        <v>384</v>
      </c>
      <c r="C120" s="80">
        <v>0</v>
      </c>
    </row>
    <row r="121" spans="1:8" x14ac:dyDescent="0.2">
      <c r="A121" s="78">
        <v>2163</v>
      </c>
      <c r="B121" s="76" t="s">
        <v>385</v>
      </c>
      <c r="C121" s="80">
        <v>0</v>
      </c>
    </row>
    <row r="122" spans="1:8" x14ac:dyDescent="0.2">
      <c r="A122" s="78">
        <v>2164</v>
      </c>
      <c r="B122" s="76" t="s">
        <v>386</v>
      </c>
      <c r="C122" s="80">
        <v>0</v>
      </c>
    </row>
    <row r="123" spans="1:8" x14ac:dyDescent="0.2">
      <c r="A123" s="78">
        <v>2165</v>
      </c>
      <c r="B123" s="76" t="s">
        <v>387</v>
      </c>
      <c r="C123" s="80">
        <v>0</v>
      </c>
    </row>
    <row r="124" spans="1:8" x14ac:dyDescent="0.2">
      <c r="A124" s="78">
        <v>2166</v>
      </c>
      <c r="B124" s="76" t="s">
        <v>388</v>
      </c>
      <c r="C124" s="80">
        <v>0</v>
      </c>
    </row>
    <row r="125" spans="1:8" x14ac:dyDescent="0.2">
      <c r="A125" s="78">
        <v>2250</v>
      </c>
      <c r="B125" s="76" t="s">
        <v>389</v>
      </c>
      <c r="C125" s="80">
        <f>SUM(C126:C131)</f>
        <v>0</v>
      </c>
    </row>
    <row r="126" spans="1:8" x14ac:dyDescent="0.2">
      <c r="A126" s="78">
        <v>2251</v>
      </c>
      <c r="B126" s="76" t="s">
        <v>390</v>
      </c>
      <c r="C126" s="80">
        <v>0</v>
      </c>
    </row>
    <row r="127" spans="1:8" x14ac:dyDescent="0.2">
      <c r="A127" s="78">
        <v>2252</v>
      </c>
      <c r="B127" s="76" t="s">
        <v>391</v>
      </c>
      <c r="C127" s="80">
        <v>0</v>
      </c>
    </row>
    <row r="128" spans="1:8" x14ac:dyDescent="0.2">
      <c r="A128" s="78">
        <v>2253</v>
      </c>
      <c r="B128" s="76" t="s">
        <v>392</v>
      </c>
      <c r="C128" s="80">
        <v>0</v>
      </c>
    </row>
    <row r="129" spans="1:8" x14ac:dyDescent="0.2">
      <c r="A129" s="78">
        <v>2254</v>
      </c>
      <c r="B129" s="76" t="s">
        <v>393</v>
      </c>
      <c r="C129" s="80">
        <v>0</v>
      </c>
    </row>
    <row r="130" spans="1:8" x14ac:dyDescent="0.2">
      <c r="A130" s="78">
        <v>2255</v>
      </c>
      <c r="B130" s="76" t="s">
        <v>394</v>
      </c>
      <c r="C130" s="80">
        <v>0</v>
      </c>
    </row>
    <row r="131" spans="1:8" x14ac:dyDescent="0.2">
      <c r="A131" s="78">
        <v>2256</v>
      </c>
      <c r="B131" s="76" t="s">
        <v>395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303</v>
      </c>
      <c r="F134" s="79"/>
      <c r="G134" s="79"/>
      <c r="H134" s="79"/>
    </row>
    <row r="135" spans="1:8" x14ac:dyDescent="0.2">
      <c r="A135" s="78">
        <v>2159</v>
      </c>
      <c r="B135" s="76" t="s">
        <v>396</v>
      </c>
      <c r="C135" s="80">
        <v>0</v>
      </c>
    </row>
    <row r="136" spans="1:8" x14ac:dyDescent="0.2">
      <c r="A136" s="78">
        <v>2199</v>
      </c>
      <c r="B136" s="76" t="s">
        <v>397</v>
      </c>
      <c r="C136" s="80">
        <v>0</v>
      </c>
    </row>
    <row r="137" spans="1:8" x14ac:dyDescent="0.2">
      <c r="A137" s="78">
        <v>2240</v>
      </c>
      <c r="B137" s="76" t="s">
        <v>398</v>
      </c>
      <c r="C137" s="80">
        <f>SUM(C138:C140)</f>
        <v>0</v>
      </c>
    </row>
    <row r="138" spans="1:8" x14ac:dyDescent="0.2">
      <c r="A138" s="78">
        <v>2241</v>
      </c>
      <c r="B138" s="76" t="s">
        <v>399</v>
      </c>
      <c r="C138" s="80">
        <v>0</v>
      </c>
    </row>
    <row r="139" spans="1:8" x14ac:dyDescent="0.2">
      <c r="A139" s="78">
        <v>2242</v>
      </c>
      <c r="B139" s="76" t="s">
        <v>400</v>
      </c>
      <c r="C139" s="80">
        <v>0</v>
      </c>
    </row>
    <row r="140" spans="1:8" x14ac:dyDescent="0.2">
      <c r="A140" s="78">
        <v>2249</v>
      </c>
      <c r="B140" s="76" t="s">
        <v>401</v>
      </c>
      <c r="C140" s="80">
        <v>0</v>
      </c>
    </row>
    <row r="143" spans="1:8" x14ac:dyDescent="0.2">
      <c r="A143" s="7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" right="0.17" top="0.52" bottom="0.37" header="0.54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7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67" sqref="A67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  <row r="67" spans="1:1" x14ac:dyDescent="0.2">
      <c r="A67" s="9" t="s">
        <v>632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4"/>
  <sheetViews>
    <sheetView view="pageBreakPreview" topLeftCell="A199" zoomScale="60" zoomScaleNormal="100" workbookViewId="0">
      <selection activeCell="A224" sqref="A224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41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402</v>
      </c>
      <c r="B2" s="150"/>
      <c r="C2" s="150"/>
      <c r="D2" s="70" t="s">
        <v>290</v>
      </c>
      <c r="E2" s="81" t="str">
        <f>'Notas a los Edos Financieros'!E2</f>
        <v>Anual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291</v>
      </c>
      <c r="E3" s="81">
        <f>'Notas a los Edos Financieros'!E3</f>
        <v>1</v>
      </c>
    </row>
    <row r="4" spans="1:5" x14ac:dyDescent="0.2">
      <c r="A4" s="74" t="s">
        <v>292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403</v>
      </c>
      <c r="E7" s="77"/>
    </row>
    <row r="8" spans="1:5" x14ac:dyDescent="0.2">
      <c r="A8" s="78">
        <v>4100</v>
      </c>
      <c r="B8" s="76" t="s">
        <v>404</v>
      </c>
      <c r="C8" s="80">
        <f>SUM(C9+C18+C24+C26+C32+C37+C47+C52)</f>
        <v>38933415.359999999</v>
      </c>
    </row>
    <row r="9" spans="1:5" x14ac:dyDescent="0.2">
      <c r="A9" s="78">
        <v>4110</v>
      </c>
      <c r="B9" s="76" t="s">
        <v>405</v>
      </c>
      <c r="C9" s="80">
        <f>SUM(C10:C17)</f>
        <v>17210063.330000002</v>
      </c>
    </row>
    <row r="10" spans="1:5" x14ac:dyDescent="0.2">
      <c r="A10" s="78">
        <v>4111</v>
      </c>
      <c r="B10" s="76" t="s">
        <v>406</v>
      </c>
      <c r="C10" s="80">
        <v>0</v>
      </c>
    </row>
    <row r="11" spans="1:5" x14ac:dyDescent="0.2">
      <c r="A11" s="78">
        <v>4112</v>
      </c>
      <c r="B11" s="76" t="s">
        <v>407</v>
      </c>
      <c r="C11" s="80">
        <v>16210071.49</v>
      </c>
    </row>
    <row r="12" spans="1:5" x14ac:dyDescent="0.2">
      <c r="A12" s="78">
        <v>4113</v>
      </c>
      <c r="B12" s="76" t="s">
        <v>408</v>
      </c>
      <c r="C12" s="80">
        <v>117915</v>
      </c>
    </row>
    <row r="13" spans="1:5" x14ac:dyDescent="0.2">
      <c r="A13" s="78">
        <v>4114</v>
      </c>
      <c r="B13" s="76" t="s">
        <v>409</v>
      </c>
      <c r="C13" s="80">
        <v>0</v>
      </c>
    </row>
    <row r="14" spans="1:5" x14ac:dyDescent="0.2">
      <c r="A14" s="78">
        <v>4115</v>
      </c>
      <c r="B14" s="76" t="s">
        <v>410</v>
      </c>
      <c r="C14" s="80">
        <v>0</v>
      </c>
    </row>
    <row r="15" spans="1:5" x14ac:dyDescent="0.2">
      <c r="A15" s="78">
        <v>4116</v>
      </c>
      <c r="B15" s="76" t="s">
        <v>411</v>
      </c>
      <c r="C15" s="80">
        <v>0</v>
      </c>
    </row>
    <row r="16" spans="1:5" x14ac:dyDescent="0.2">
      <c r="A16" s="78">
        <v>4117</v>
      </c>
      <c r="B16" s="76" t="s">
        <v>412</v>
      </c>
      <c r="C16" s="80">
        <v>882076.84</v>
      </c>
    </row>
    <row r="17" spans="1:3" x14ac:dyDescent="0.2">
      <c r="A17" s="78">
        <v>4119</v>
      </c>
      <c r="B17" s="76" t="s">
        <v>413</v>
      </c>
      <c r="C17" s="80">
        <v>0</v>
      </c>
    </row>
    <row r="18" spans="1:3" x14ac:dyDescent="0.2">
      <c r="A18" s="78">
        <v>4120</v>
      </c>
      <c r="B18" s="76" t="s">
        <v>414</v>
      </c>
      <c r="C18" s="80">
        <f>SUM(C19:C23)</f>
        <v>0</v>
      </c>
    </row>
    <row r="19" spans="1:3" x14ac:dyDescent="0.2">
      <c r="A19" s="78">
        <v>4121</v>
      </c>
      <c r="B19" s="76" t="s">
        <v>415</v>
      </c>
      <c r="C19" s="80">
        <v>0</v>
      </c>
    </row>
    <row r="20" spans="1:3" x14ac:dyDescent="0.2">
      <c r="A20" s="78">
        <v>4122</v>
      </c>
      <c r="B20" s="76" t="s">
        <v>416</v>
      </c>
      <c r="C20" s="80">
        <v>0</v>
      </c>
    </row>
    <row r="21" spans="1:3" x14ac:dyDescent="0.2">
      <c r="A21" s="78">
        <v>4123</v>
      </c>
      <c r="B21" s="76" t="s">
        <v>417</v>
      </c>
      <c r="C21" s="80">
        <v>0</v>
      </c>
    </row>
    <row r="22" spans="1:3" x14ac:dyDescent="0.2">
      <c r="A22" s="78">
        <v>4124</v>
      </c>
      <c r="B22" s="76" t="s">
        <v>418</v>
      </c>
      <c r="C22" s="80">
        <v>0</v>
      </c>
    </row>
    <row r="23" spans="1:3" x14ac:dyDescent="0.2">
      <c r="A23" s="78">
        <v>4129</v>
      </c>
      <c r="B23" s="76" t="s">
        <v>419</v>
      </c>
      <c r="C23" s="80">
        <v>0</v>
      </c>
    </row>
    <row r="24" spans="1:3" x14ac:dyDescent="0.2">
      <c r="A24" s="78">
        <v>4130</v>
      </c>
      <c r="B24" s="76" t="s">
        <v>420</v>
      </c>
      <c r="C24" s="80">
        <f>SUM(C25)</f>
        <v>0</v>
      </c>
    </row>
    <row r="25" spans="1:3" x14ac:dyDescent="0.2">
      <c r="A25" s="78">
        <v>4131</v>
      </c>
      <c r="B25" s="76" t="s">
        <v>421</v>
      </c>
      <c r="C25" s="80">
        <v>0</v>
      </c>
    </row>
    <row r="26" spans="1:3" x14ac:dyDescent="0.2">
      <c r="A26" s="78">
        <v>4140</v>
      </c>
      <c r="B26" s="76" t="s">
        <v>422</v>
      </c>
      <c r="C26" s="80">
        <f>SUM(C27:C31)</f>
        <v>7301608.3699999992</v>
      </c>
    </row>
    <row r="27" spans="1:3" x14ac:dyDescent="0.2">
      <c r="A27" s="78">
        <v>4141</v>
      </c>
      <c r="B27" s="76" t="s">
        <v>423</v>
      </c>
      <c r="C27" s="80">
        <v>0</v>
      </c>
    </row>
    <row r="28" spans="1:3" x14ac:dyDescent="0.2">
      <c r="A28" s="78">
        <v>4142</v>
      </c>
      <c r="B28" s="76" t="s">
        <v>424</v>
      </c>
      <c r="C28" s="80">
        <v>0</v>
      </c>
    </row>
    <row r="29" spans="1:3" x14ac:dyDescent="0.2">
      <c r="A29" s="78">
        <v>4143</v>
      </c>
      <c r="B29" s="76" t="s">
        <v>425</v>
      </c>
      <c r="C29" s="80">
        <v>7299554.6699999999</v>
      </c>
    </row>
    <row r="30" spans="1:3" x14ac:dyDescent="0.2">
      <c r="A30" s="78">
        <v>4144</v>
      </c>
      <c r="B30" s="76" t="s">
        <v>426</v>
      </c>
      <c r="C30" s="80">
        <v>1701.43</v>
      </c>
    </row>
    <row r="31" spans="1:3" x14ac:dyDescent="0.2">
      <c r="A31" s="78">
        <v>4149</v>
      </c>
      <c r="B31" s="76" t="s">
        <v>427</v>
      </c>
      <c r="C31" s="80">
        <v>352.27</v>
      </c>
    </row>
    <row r="32" spans="1:3" x14ac:dyDescent="0.2">
      <c r="A32" s="78">
        <v>4150</v>
      </c>
      <c r="B32" s="76" t="s">
        <v>428</v>
      </c>
      <c r="C32" s="80">
        <f>SUM(C33:C36)</f>
        <v>11134583.379999999</v>
      </c>
    </row>
    <row r="33" spans="1:3" x14ac:dyDescent="0.2">
      <c r="A33" s="78">
        <v>4151</v>
      </c>
      <c r="B33" s="76" t="s">
        <v>429</v>
      </c>
      <c r="C33" s="80">
        <v>4890278.51</v>
      </c>
    </row>
    <row r="34" spans="1:3" x14ac:dyDescent="0.2">
      <c r="A34" s="78">
        <v>4152</v>
      </c>
      <c r="B34" s="76" t="s">
        <v>430</v>
      </c>
      <c r="C34" s="80">
        <v>0</v>
      </c>
    </row>
    <row r="35" spans="1:3" x14ac:dyDescent="0.2">
      <c r="A35" s="78">
        <v>4153</v>
      </c>
      <c r="B35" s="76" t="s">
        <v>431</v>
      </c>
      <c r="C35" s="80">
        <v>0</v>
      </c>
    </row>
    <row r="36" spans="1:3" x14ac:dyDescent="0.2">
      <c r="A36" s="78">
        <v>4159</v>
      </c>
      <c r="B36" s="76" t="s">
        <v>432</v>
      </c>
      <c r="C36" s="80">
        <v>6244304.8700000001</v>
      </c>
    </row>
    <row r="37" spans="1:3" x14ac:dyDescent="0.2">
      <c r="A37" s="78">
        <v>4160</v>
      </c>
      <c r="B37" s="76" t="s">
        <v>433</v>
      </c>
      <c r="C37" s="80">
        <f>SUM(C38:C46)</f>
        <v>3287160.2800000003</v>
      </c>
    </row>
    <row r="38" spans="1:3" x14ac:dyDescent="0.2">
      <c r="A38" s="78">
        <v>4161</v>
      </c>
      <c r="B38" s="76" t="s">
        <v>434</v>
      </c>
      <c r="C38" s="80">
        <v>0</v>
      </c>
    </row>
    <row r="39" spans="1:3" x14ac:dyDescent="0.2">
      <c r="A39" s="78">
        <v>4162</v>
      </c>
      <c r="B39" s="76" t="s">
        <v>435</v>
      </c>
      <c r="C39" s="80">
        <v>2943515.29</v>
      </c>
    </row>
    <row r="40" spans="1:3" x14ac:dyDescent="0.2">
      <c r="A40" s="78">
        <v>4163</v>
      </c>
      <c r="B40" s="76" t="s">
        <v>436</v>
      </c>
      <c r="C40" s="80">
        <v>0</v>
      </c>
    </row>
    <row r="41" spans="1:3" x14ac:dyDescent="0.2">
      <c r="A41" s="78">
        <v>4164</v>
      </c>
      <c r="B41" s="76" t="s">
        <v>437</v>
      </c>
      <c r="C41" s="80">
        <v>0</v>
      </c>
    </row>
    <row r="42" spans="1:3" x14ac:dyDescent="0.2">
      <c r="A42" s="78">
        <v>4165</v>
      </c>
      <c r="B42" s="76" t="s">
        <v>438</v>
      </c>
      <c r="C42" s="80">
        <v>0</v>
      </c>
    </row>
    <row r="43" spans="1:3" x14ac:dyDescent="0.2">
      <c r="A43" s="78">
        <v>4166</v>
      </c>
      <c r="B43" s="76" t="s">
        <v>439</v>
      </c>
      <c r="C43" s="80">
        <v>0</v>
      </c>
    </row>
    <row r="44" spans="1:3" x14ac:dyDescent="0.2">
      <c r="A44" s="78">
        <v>4167</v>
      </c>
      <c r="B44" s="76" t="s">
        <v>440</v>
      </c>
      <c r="C44" s="80">
        <v>0</v>
      </c>
    </row>
    <row r="45" spans="1:3" x14ac:dyDescent="0.2">
      <c r="A45" s="78">
        <v>4168</v>
      </c>
      <c r="B45" s="76" t="s">
        <v>441</v>
      </c>
      <c r="C45" s="80">
        <v>195076.06</v>
      </c>
    </row>
    <row r="46" spans="1:3" x14ac:dyDescent="0.2">
      <c r="A46" s="78">
        <v>4169</v>
      </c>
      <c r="B46" s="76" t="s">
        <v>442</v>
      </c>
      <c r="C46" s="80">
        <v>148568.93</v>
      </c>
    </row>
    <row r="47" spans="1:3" x14ac:dyDescent="0.2">
      <c r="A47" s="78">
        <v>4170</v>
      </c>
      <c r="B47" s="76" t="s">
        <v>443</v>
      </c>
      <c r="C47" s="80">
        <f>SUM(C48:C51)</f>
        <v>0</v>
      </c>
    </row>
    <row r="48" spans="1:3" x14ac:dyDescent="0.2">
      <c r="A48" s="78">
        <v>4171</v>
      </c>
      <c r="B48" s="76" t="s">
        <v>444</v>
      </c>
      <c r="C48" s="80">
        <v>0</v>
      </c>
    </row>
    <row r="49" spans="1:3" x14ac:dyDescent="0.2">
      <c r="A49" s="78">
        <v>4172</v>
      </c>
      <c r="B49" s="76" t="s">
        <v>445</v>
      </c>
      <c r="C49" s="80">
        <v>0</v>
      </c>
    </row>
    <row r="50" spans="1:3" x14ac:dyDescent="0.2">
      <c r="A50" s="78">
        <v>4173</v>
      </c>
      <c r="B50" s="76" t="s">
        <v>446</v>
      </c>
      <c r="C50" s="80">
        <v>0</v>
      </c>
    </row>
    <row r="51" spans="1:3" x14ac:dyDescent="0.2">
      <c r="A51" s="78">
        <v>4174</v>
      </c>
      <c r="B51" s="76" t="s">
        <v>447</v>
      </c>
      <c r="C51" s="80">
        <v>0</v>
      </c>
    </row>
    <row r="52" spans="1:3" x14ac:dyDescent="0.2">
      <c r="A52" s="78">
        <v>4190</v>
      </c>
      <c r="B52" s="76" t="s">
        <v>448</v>
      </c>
      <c r="C52" s="80">
        <f>SUM(C53:C54)</f>
        <v>0</v>
      </c>
    </row>
    <row r="53" spans="1:3" x14ac:dyDescent="0.2">
      <c r="A53" s="78">
        <v>4191</v>
      </c>
      <c r="B53" s="76" t="s">
        <v>449</v>
      </c>
      <c r="C53" s="80">
        <v>0</v>
      </c>
    </row>
    <row r="54" spans="1:3" x14ac:dyDescent="0.2">
      <c r="A54" s="78">
        <v>4192</v>
      </c>
      <c r="B54" s="76" t="s">
        <v>450</v>
      </c>
      <c r="C54" s="80">
        <v>0</v>
      </c>
    </row>
    <row r="55" spans="1:3" x14ac:dyDescent="0.2">
      <c r="A55" s="78">
        <v>4200</v>
      </c>
      <c r="B55" s="76" t="s">
        <v>451</v>
      </c>
      <c r="C55" s="80">
        <f>SUM(C56+C60)</f>
        <v>351642085.60000002</v>
      </c>
    </row>
    <row r="56" spans="1:3" x14ac:dyDescent="0.2">
      <c r="A56" s="78">
        <v>4210</v>
      </c>
      <c r="B56" s="76" t="s">
        <v>452</v>
      </c>
      <c r="C56" s="80">
        <f>SUM(C57:C59)</f>
        <v>351642085.60000002</v>
      </c>
    </row>
    <row r="57" spans="1:3" x14ac:dyDescent="0.2">
      <c r="A57" s="78">
        <v>4211</v>
      </c>
      <c r="B57" s="76" t="s">
        <v>453</v>
      </c>
      <c r="C57" s="80">
        <v>116955869.94</v>
      </c>
    </row>
    <row r="58" spans="1:3" x14ac:dyDescent="0.2">
      <c r="A58" s="78">
        <v>4212</v>
      </c>
      <c r="B58" s="76" t="s">
        <v>454</v>
      </c>
      <c r="C58" s="80">
        <v>188214198</v>
      </c>
    </row>
    <row r="59" spans="1:3" x14ac:dyDescent="0.2">
      <c r="A59" s="78">
        <v>4213</v>
      </c>
      <c r="B59" s="76" t="s">
        <v>455</v>
      </c>
      <c r="C59" s="80">
        <v>46472017.659999996</v>
      </c>
    </row>
    <row r="60" spans="1:3" x14ac:dyDescent="0.2">
      <c r="A60" s="78">
        <v>4220</v>
      </c>
      <c r="B60" s="76" t="s">
        <v>456</v>
      </c>
      <c r="C60" s="80">
        <f>SUM(C61:C66)</f>
        <v>0</v>
      </c>
    </row>
    <row r="61" spans="1:3" x14ac:dyDescent="0.2">
      <c r="A61" s="78">
        <v>4221</v>
      </c>
      <c r="B61" s="76" t="s">
        <v>457</v>
      </c>
      <c r="C61" s="80">
        <v>0</v>
      </c>
    </row>
    <row r="62" spans="1:3" x14ac:dyDescent="0.2">
      <c r="A62" s="78">
        <v>4222</v>
      </c>
      <c r="B62" s="76" t="s">
        <v>458</v>
      </c>
      <c r="C62" s="80">
        <v>0</v>
      </c>
    </row>
    <row r="63" spans="1:3" x14ac:dyDescent="0.2">
      <c r="A63" s="78">
        <v>4223</v>
      </c>
      <c r="B63" s="76" t="s">
        <v>459</v>
      </c>
      <c r="C63" s="80">
        <v>0</v>
      </c>
    </row>
    <row r="64" spans="1:3" x14ac:dyDescent="0.2">
      <c r="A64" s="78">
        <v>4224</v>
      </c>
      <c r="B64" s="76" t="s">
        <v>460</v>
      </c>
      <c r="C64" s="80">
        <v>0</v>
      </c>
    </row>
    <row r="65" spans="1:5" x14ac:dyDescent="0.2">
      <c r="A65" s="78">
        <v>4225</v>
      </c>
      <c r="B65" s="76" t="s">
        <v>461</v>
      </c>
      <c r="C65" s="80">
        <v>0</v>
      </c>
    </row>
    <row r="66" spans="1:5" x14ac:dyDescent="0.2">
      <c r="A66" s="78">
        <v>4226</v>
      </c>
      <c r="B66" s="76" t="s">
        <v>462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303</v>
      </c>
    </row>
    <row r="70" spans="1:5" x14ac:dyDescent="0.2">
      <c r="A70" s="78">
        <v>4300</v>
      </c>
      <c r="B70" s="76" t="s">
        <v>463</v>
      </c>
      <c r="C70" s="80">
        <f>SUM(C71+C74+C80+C82+C84)</f>
        <v>0</v>
      </c>
    </row>
    <row r="71" spans="1:5" x14ac:dyDescent="0.2">
      <c r="A71" s="78">
        <v>4310</v>
      </c>
      <c r="B71" s="76" t="s">
        <v>464</v>
      </c>
      <c r="C71" s="80">
        <f>SUM(C72:C73)</f>
        <v>0</v>
      </c>
    </row>
    <row r="72" spans="1:5" x14ac:dyDescent="0.2">
      <c r="A72" s="78">
        <v>4311</v>
      </c>
      <c r="B72" s="76" t="s">
        <v>465</v>
      </c>
      <c r="C72" s="80">
        <v>0</v>
      </c>
    </row>
    <row r="73" spans="1:5" x14ac:dyDescent="0.2">
      <c r="A73" s="78">
        <v>4319</v>
      </c>
      <c r="B73" s="76" t="s">
        <v>466</v>
      </c>
      <c r="C73" s="80">
        <v>0</v>
      </c>
    </row>
    <row r="74" spans="1:5" x14ac:dyDescent="0.2">
      <c r="A74" s="78">
        <v>4320</v>
      </c>
      <c r="B74" s="76" t="s">
        <v>467</v>
      </c>
      <c r="C74" s="80">
        <f>SUM(C75:C79)</f>
        <v>0</v>
      </c>
    </row>
    <row r="75" spans="1:5" x14ac:dyDescent="0.2">
      <c r="A75" s="78">
        <v>4321</v>
      </c>
      <c r="B75" s="76" t="s">
        <v>468</v>
      </c>
      <c r="C75" s="80">
        <v>0</v>
      </c>
    </row>
    <row r="76" spans="1:5" x14ac:dyDescent="0.2">
      <c r="A76" s="78">
        <v>4322</v>
      </c>
      <c r="B76" s="76" t="s">
        <v>469</v>
      </c>
      <c r="C76" s="80">
        <v>0</v>
      </c>
    </row>
    <row r="77" spans="1:5" x14ac:dyDescent="0.2">
      <c r="A77" s="78">
        <v>4323</v>
      </c>
      <c r="B77" s="76" t="s">
        <v>470</v>
      </c>
      <c r="C77" s="80">
        <v>0</v>
      </c>
    </row>
    <row r="78" spans="1:5" x14ac:dyDescent="0.2">
      <c r="A78" s="78">
        <v>4324</v>
      </c>
      <c r="B78" s="76" t="s">
        <v>471</v>
      </c>
      <c r="C78" s="80">
        <v>0</v>
      </c>
    </row>
    <row r="79" spans="1:5" x14ac:dyDescent="0.2">
      <c r="A79" s="78">
        <v>4325</v>
      </c>
      <c r="B79" s="76" t="s">
        <v>472</v>
      </c>
      <c r="C79" s="80">
        <v>0</v>
      </c>
    </row>
    <row r="80" spans="1:5" x14ac:dyDescent="0.2">
      <c r="A80" s="78">
        <v>4330</v>
      </c>
      <c r="B80" s="76" t="s">
        <v>473</v>
      </c>
      <c r="C80" s="80">
        <f>SUM(C81)</f>
        <v>0</v>
      </c>
    </row>
    <row r="81" spans="1:5" x14ac:dyDescent="0.2">
      <c r="A81" s="78">
        <v>4331</v>
      </c>
      <c r="B81" s="76" t="s">
        <v>473</v>
      </c>
      <c r="C81" s="80">
        <v>0</v>
      </c>
    </row>
    <row r="82" spans="1:5" x14ac:dyDescent="0.2">
      <c r="A82" s="78">
        <v>4340</v>
      </c>
      <c r="B82" s="76" t="s">
        <v>474</v>
      </c>
      <c r="C82" s="80">
        <f>SUM(C83)</f>
        <v>0</v>
      </c>
    </row>
    <row r="83" spans="1:5" x14ac:dyDescent="0.2">
      <c r="A83" s="78">
        <v>4341</v>
      </c>
      <c r="B83" s="76" t="s">
        <v>475</v>
      </c>
      <c r="C83" s="80">
        <v>0</v>
      </c>
    </row>
    <row r="84" spans="1:5" x14ac:dyDescent="0.2">
      <c r="A84" s="78">
        <v>4390</v>
      </c>
      <c r="B84" s="76" t="s">
        <v>476</v>
      </c>
      <c r="C84" s="80">
        <f>SUM(C85:C91)</f>
        <v>0</v>
      </c>
    </row>
    <row r="85" spans="1:5" x14ac:dyDescent="0.2">
      <c r="A85" s="78">
        <v>4391</v>
      </c>
      <c r="B85" s="76" t="s">
        <v>477</v>
      </c>
      <c r="C85" s="80">
        <v>0</v>
      </c>
    </row>
    <row r="86" spans="1:5" x14ac:dyDescent="0.2">
      <c r="A86" s="78">
        <v>4392</v>
      </c>
      <c r="B86" s="76" t="s">
        <v>478</v>
      </c>
      <c r="C86" s="80">
        <v>0</v>
      </c>
    </row>
    <row r="87" spans="1:5" x14ac:dyDescent="0.2">
      <c r="A87" s="78">
        <v>4393</v>
      </c>
      <c r="B87" s="76" t="s">
        <v>479</v>
      </c>
      <c r="C87" s="80">
        <v>0</v>
      </c>
    </row>
    <row r="88" spans="1:5" x14ac:dyDescent="0.2">
      <c r="A88" s="78">
        <v>4394</v>
      </c>
      <c r="B88" s="76" t="s">
        <v>480</v>
      </c>
      <c r="C88" s="80">
        <v>0</v>
      </c>
    </row>
    <row r="89" spans="1:5" x14ac:dyDescent="0.2">
      <c r="A89" s="78">
        <v>4395</v>
      </c>
      <c r="B89" s="76" t="s">
        <v>481</v>
      </c>
      <c r="C89" s="80">
        <v>0</v>
      </c>
    </row>
    <row r="90" spans="1:5" x14ac:dyDescent="0.2">
      <c r="A90" s="78">
        <v>4396</v>
      </c>
      <c r="B90" s="76" t="s">
        <v>482</v>
      </c>
      <c r="C90" s="80">
        <v>0</v>
      </c>
    </row>
    <row r="91" spans="1:5" x14ac:dyDescent="0.2">
      <c r="A91" s="78">
        <v>4399</v>
      </c>
      <c r="B91" s="76" t="s">
        <v>476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483</v>
      </c>
      <c r="E95" s="77" t="s">
        <v>303</v>
      </c>
    </row>
    <row r="96" spans="1:5" x14ac:dyDescent="0.2">
      <c r="A96" s="78">
        <v>5000</v>
      </c>
      <c r="B96" s="76" t="s">
        <v>484</v>
      </c>
      <c r="C96" s="80">
        <f>SUM(C97+C125+C158+C168+C183+C215)</f>
        <v>333266072.93000007</v>
      </c>
      <c r="D96" s="83">
        <f>C96/C96</f>
        <v>1</v>
      </c>
    </row>
    <row r="97" spans="1:4" x14ac:dyDescent="0.2">
      <c r="A97" s="78">
        <v>5100</v>
      </c>
      <c r="B97" s="76" t="s">
        <v>485</v>
      </c>
      <c r="C97" s="80">
        <f>SUM(C98+C105+C115)</f>
        <v>161065937.89000002</v>
      </c>
      <c r="D97" s="83">
        <f>C97/$C$96</f>
        <v>0.48329533358719851</v>
      </c>
    </row>
    <row r="98" spans="1:4" x14ac:dyDescent="0.2">
      <c r="A98" s="78">
        <v>5110</v>
      </c>
      <c r="B98" s="76" t="s">
        <v>486</v>
      </c>
      <c r="C98" s="80">
        <f>SUM(C99:C104)</f>
        <v>102728923.14000002</v>
      </c>
      <c r="D98" s="83">
        <f t="shared" ref="D98:D161" si="0">C98/$C$96</f>
        <v>0.3082489682697987</v>
      </c>
    </row>
    <row r="99" spans="1:4" x14ac:dyDescent="0.2">
      <c r="A99" s="78">
        <v>5111</v>
      </c>
      <c r="B99" s="76" t="s">
        <v>487</v>
      </c>
      <c r="C99" s="80">
        <v>60516864.780000001</v>
      </c>
      <c r="D99" s="83">
        <f t="shared" si="0"/>
        <v>0.18158723523204565</v>
      </c>
    </row>
    <row r="100" spans="1:4" x14ac:dyDescent="0.2">
      <c r="A100" s="78">
        <v>5112</v>
      </c>
      <c r="B100" s="76" t="s">
        <v>488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489</v>
      </c>
      <c r="C101" s="80">
        <v>8981819.4299999997</v>
      </c>
      <c r="D101" s="83">
        <f t="shared" si="0"/>
        <v>2.6950896474501204E-2</v>
      </c>
    </row>
    <row r="102" spans="1:4" x14ac:dyDescent="0.2">
      <c r="A102" s="78">
        <v>5114</v>
      </c>
      <c r="B102" s="76" t="s">
        <v>490</v>
      </c>
      <c r="C102" s="80">
        <v>16041110.83</v>
      </c>
      <c r="D102" s="83">
        <f t="shared" si="0"/>
        <v>4.8133044834027583E-2</v>
      </c>
    </row>
    <row r="103" spans="1:4" x14ac:dyDescent="0.2">
      <c r="A103" s="78">
        <v>5115</v>
      </c>
      <c r="B103" s="76" t="s">
        <v>491</v>
      </c>
      <c r="C103" s="80">
        <v>15025623.84</v>
      </c>
      <c r="D103" s="83">
        <f t="shared" si="0"/>
        <v>4.5085969021383149E-2</v>
      </c>
    </row>
    <row r="104" spans="1:4" x14ac:dyDescent="0.2">
      <c r="A104" s="78">
        <v>5116</v>
      </c>
      <c r="B104" s="76" t="s">
        <v>492</v>
      </c>
      <c r="C104" s="80">
        <v>2163504.2599999998</v>
      </c>
      <c r="D104" s="83">
        <f t="shared" si="0"/>
        <v>6.4918227078410917E-3</v>
      </c>
    </row>
    <row r="105" spans="1:4" x14ac:dyDescent="0.2">
      <c r="A105" s="78">
        <v>5120</v>
      </c>
      <c r="B105" s="76" t="s">
        <v>493</v>
      </c>
      <c r="C105" s="80">
        <f>SUM(C106:C114)</f>
        <v>22040312.699999999</v>
      </c>
      <c r="D105" s="83">
        <f t="shared" si="0"/>
        <v>6.6134282755596893E-2</v>
      </c>
    </row>
    <row r="106" spans="1:4" x14ac:dyDescent="0.2">
      <c r="A106" s="78">
        <v>5121</v>
      </c>
      <c r="B106" s="76" t="s">
        <v>494</v>
      </c>
      <c r="C106" s="80">
        <v>1734082.9</v>
      </c>
      <c r="D106" s="83">
        <f t="shared" si="0"/>
        <v>5.2032986278931267E-3</v>
      </c>
    </row>
    <row r="107" spans="1:4" x14ac:dyDescent="0.2">
      <c r="A107" s="78">
        <v>5122</v>
      </c>
      <c r="B107" s="76" t="s">
        <v>495</v>
      </c>
      <c r="C107" s="80">
        <v>625371.30000000005</v>
      </c>
      <c r="D107" s="83">
        <f t="shared" si="0"/>
        <v>1.8764925409354657E-3</v>
      </c>
    </row>
    <row r="108" spans="1:4" x14ac:dyDescent="0.2">
      <c r="A108" s="78">
        <v>5123</v>
      </c>
      <c r="B108" s="76" t="s">
        <v>496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497</v>
      </c>
      <c r="C109" s="80">
        <v>1810019.96</v>
      </c>
      <c r="D109" s="83">
        <f t="shared" si="0"/>
        <v>5.4311557851860325E-3</v>
      </c>
    </row>
    <row r="110" spans="1:4" x14ac:dyDescent="0.2">
      <c r="A110" s="78">
        <v>5125</v>
      </c>
      <c r="B110" s="76" t="s">
        <v>498</v>
      </c>
      <c r="C110" s="80">
        <v>151079.34</v>
      </c>
      <c r="D110" s="83">
        <f t="shared" si="0"/>
        <v>4.5332949337370152E-4</v>
      </c>
    </row>
    <row r="111" spans="1:4" x14ac:dyDescent="0.2">
      <c r="A111" s="78">
        <v>5126</v>
      </c>
      <c r="B111" s="76" t="s">
        <v>499</v>
      </c>
      <c r="C111" s="80">
        <v>12161275.91</v>
      </c>
      <c r="D111" s="83">
        <f t="shared" si="0"/>
        <v>3.6491190966667586E-2</v>
      </c>
    </row>
    <row r="112" spans="1:4" x14ac:dyDescent="0.2">
      <c r="A112" s="78">
        <v>5127</v>
      </c>
      <c r="B112" s="76" t="s">
        <v>500</v>
      </c>
      <c r="C112" s="80">
        <v>1951242.63</v>
      </c>
      <c r="D112" s="83">
        <f t="shared" si="0"/>
        <v>5.8549093006831305E-3</v>
      </c>
    </row>
    <row r="113" spans="1:4" x14ac:dyDescent="0.2">
      <c r="A113" s="78">
        <v>5128</v>
      </c>
      <c r="B113" s="76" t="s">
        <v>501</v>
      </c>
      <c r="C113" s="80">
        <v>622292.44999999995</v>
      </c>
      <c r="D113" s="83">
        <f t="shared" si="0"/>
        <v>1.867254126797082E-3</v>
      </c>
    </row>
    <row r="114" spans="1:4" x14ac:dyDescent="0.2">
      <c r="A114" s="78">
        <v>5129</v>
      </c>
      <c r="B114" s="76" t="s">
        <v>502</v>
      </c>
      <c r="C114" s="80">
        <v>2984948.21</v>
      </c>
      <c r="D114" s="83">
        <f t="shared" si="0"/>
        <v>8.9566519140607658E-3</v>
      </c>
    </row>
    <row r="115" spans="1:4" x14ac:dyDescent="0.2">
      <c r="A115" s="78">
        <v>5130</v>
      </c>
      <c r="B115" s="76" t="s">
        <v>503</v>
      </c>
      <c r="C115" s="80">
        <f>SUM(C116:C124)</f>
        <v>36296702.049999997</v>
      </c>
      <c r="D115" s="83">
        <f t="shared" si="0"/>
        <v>0.1089120825618029</v>
      </c>
    </row>
    <row r="116" spans="1:4" x14ac:dyDescent="0.2">
      <c r="A116" s="78">
        <v>5131</v>
      </c>
      <c r="B116" s="76" t="s">
        <v>504</v>
      </c>
      <c r="C116" s="80">
        <v>10960261.619999999</v>
      </c>
      <c r="D116" s="83">
        <f t="shared" si="0"/>
        <v>3.2887420923587735E-2</v>
      </c>
    </row>
    <row r="117" spans="1:4" x14ac:dyDescent="0.2">
      <c r="A117" s="78">
        <v>5132</v>
      </c>
      <c r="B117" s="76" t="s">
        <v>505</v>
      </c>
      <c r="C117" s="80">
        <v>1669290.04</v>
      </c>
      <c r="D117" s="83">
        <f t="shared" si="0"/>
        <v>5.0088808180322074E-3</v>
      </c>
    </row>
    <row r="118" spans="1:4" x14ac:dyDescent="0.2">
      <c r="A118" s="78">
        <v>5133</v>
      </c>
      <c r="B118" s="76" t="s">
        <v>506</v>
      </c>
      <c r="C118" s="80">
        <v>7734956.9500000002</v>
      </c>
      <c r="D118" s="83">
        <f t="shared" si="0"/>
        <v>2.3209554101910241E-2</v>
      </c>
    </row>
    <row r="119" spans="1:4" x14ac:dyDescent="0.2">
      <c r="A119" s="78">
        <v>5134</v>
      </c>
      <c r="B119" s="76" t="s">
        <v>507</v>
      </c>
      <c r="C119" s="80">
        <v>2177454.0299999998</v>
      </c>
      <c r="D119" s="83">
        <f t="shared" si="0"/>
        <v>6.5336804639497675E-3</v>
      </c>
    </row>
    <row r="120" spans="1:4" x14ac:dyDescent="0.2">
      <c r="A120" s="78">
        <v>5135</v>
      </c>
      <c r="B120" s="76" t="s">
        <v>508</v>
      </c>
      <c r="C120" s="80">
        <v>1579941.02</v>
      </c>
      <c r="D120" s="83">
        <f t="shared" si="0"/>
        <v>4.7407796602561888E-3</v>
      </c>
    </row>
    <row r="121" spans="1:4" x14ac:dyDescent="0.2">
      <c r="A121" s="78">
        <v>5136</v>
      </c>
      <c r="B121" s="76" t="s">
        <v>509</v>
      </c>
      <c r="C121" s="80">
        <v>768196.65</v>
      </c>
      <c r="D121" s="83">
        <f t="shared" si="0"/>
        <v>2.3050550668004951E-3</v>
      </c>
    </row>
    <row r="122" spans="1:4" x14ac:dyDescent="0.2">
      <c r="A122" s="78">
        <v>5137</v>
      </c>
      <c r="B122" s="76" t="s">
        <v>510</v>
      </c>
      <c r="C122" s="80">
        <v>154475.12</v>
      </c>
      <c r="D122" s="83">
        <f t="shared" si="0"/>
        <v>4.6351888940236133E-4</v>
      </c>
    </row>
    <row r="123" spans="1:4" x14ac:dyDescent="0.2">
      <c r="A123" s="78">
        <v>5138</v>
      </c>
      <c r="B123" s="76" t="s">
        <v>511</v>
      </c>
      <c r="C123" s="80">
        <v>5652045.7800000003</v>
      </c>
      <c r="D123" s="83">
        <f t="shared" si="0"/>
        <v>1.6959559460428989E-2</v>
      </c>
    </row>
    <row r="124" spans="1:4" x14ac:dyDescent="0.2">
      <c r="A124" s="78">
        <v>5139</v>
      </c>
      <c r="B124" s="76" t="s">
        <v>512</v>
      </c>
      <c r="C124" s="80">
        <v>5600080.8399999999</v>
      </c>
      <c r="D124" s="83">
        <f t="shared" si="0"/>
        <v>1.6803633177434937E-2</v>
      </c>
    </row>
    <row r="125" spans="1:4" x14ac:dyDescent="0.2">
      <c r="A125" s="78">
        <v>5200</v>
      </c>
      <c r="B125" s="76" t="s">
        <v>513</v>
      </c>
      <c r="C125" s="80">
        <f>SUM(C126+C129+C132+C135+C140+C144+C147+C149+C155)</f>
        <v>82388535.760000005</v>
      </c>
      <c r="D125" s="83">
        <f t="shared" si="0"/>
        <v>0.24721549072084836</v>
      </c>
    </row>
    <row r="126" spans="1:4" x14ac:dyDescent="0.2">
      <c r="A126" s="78">
        <v>5210</v>
      </c>
      <c r="B126" s="76" t="s">
        <v>514</v>
      </c>
      <c r="C126" s="80">
        <f>SUM(C127:C128)</f>
        <v>13840012.720000001</v>
      </c>
      <c r="D126" s="83">
        <f t="shared" si="0"/>
        <v>4.1528417814395965E-2</v>
      </c>
    </row>
    <row r="127" spans="1:4" x14ac:dyDescent="0.2">
      <c r="A127" s="78">
        <v>5211</v>
      </c>
      <c r="B127" s="76" t="s">
        <v>515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516</v>
      </c>
      <c r="C128" s="80">
        <v>13840012.720000001</v>
      </c>
      <c r="D128" s="83">
        <f t="shared" si="0"/>
        <v>4.1528417814395965E-2</v>
      </c>
    </row>
    <row r="129" spans="1:4" x14ac:dyDescent="0.2">
      <c r="A129" s="78">
        <v>5220</v>
      </c>
      <c r="B129" s="76" t="s">
        <v>517</v>
      </c>
      <c r="C129" s="80">
        <f>SUM(C130:C131)</f>
        <v>4900.03</v>
      </c>
      <c r="D129" s="83">
        <f t="shared" si="0"/>
        <v>1.4703056800591919E-5</v>
      </c>
    </row>
    <row r="130" spans="1:4" x14ac:dyDescent="0.2">
      <c r="A130" s="78">
        <v>5221</v>
      </c>
      <c r="B130" s="76" t="s">
        <v>518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519</v>
      </c>
      <c r="C131" s="80">
        <v>4900.03</v>
      </c>
      <c r="D131" s="83">
        <f t="shared" si="0"/>
        <v>1.4703056800591919E-5</v>
      </c>
    </row>
    <row r="132" spans="1:4" x14ac:dyDescent="0.2">
      <c r="A132" s="78">
        <v>5230</v>
      </c>
      <c r="B132" s="76" t="s">
        <v>459</v>
      </c>
      <c r="C132" s="80">
        <f>SUM(C133:C134)</f>
        <v>20872867.039999999</v>
      </c>
      <c r="D132" s="83">
        <f t="shared" si="0"/>
        <v>6.263123892717451E-2</v>
      </c>
    </row>
    <row r="133" spans="1:4" x14ac:dyDescent="0.2">
      <c r="A133" s="78">
        <v>5231</v>
      </c>
      <c r="B133" s="76" t="s">
        <v>520</v>
      </c>
      <c r="C133" s="80">
        <v>20872867.039999999</v>
      </c>
      <c r="D133" s="83">
        <f t="shared" si="0"/>
        <v>6.263123892717451E-2</v>
      </c>
    </row>
    <row r="134" spans="1:4" x14ac:dyDescent="0.2">
      <c r="A134" s="78">
        <v>5232</v>
      </c>
      <c r="B134" s="76" t="s">
        <v>521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460</v>
      </c>
      <c r="C135" s="80">
        <f>SUM(C136:C139)</f>
        <v>40410310.07</v>
      </c>
      <c r="D135" s="83">
        <f t="shared" si="0"/>
        <v>0.1212553972707803</v>
      </c>
    </row>
    <row r="136" spans="1:4" x14ac:dyDescent="0.2">
      <c r="A136" s="78">
        <v>5241</v>
      </c>
      <c r="B136" s="76" t="s">
        <v>522</v>
      </c>
      <c r="C136" s="80">
        <v>36371335.560000002</v>
      </c>
      <c r="D136" s="83">
        <f t="shared" si="0"/>
        <v>0.10913602827984088</v>
      </c>
    </row>
    <row r="137" spans="1:4" x14ac:dyDescent="0.2">
      <c r="A137" s="78">
        <v>5242</v>
      </c>
      <c r="B137" s="76" t="s">
        <v>523</v>
      </c>
      <c r="C137" s="80">
        <v>3529133.92</v>
      </c>
      <c r="D137" s="83">
        <f t="shared" si="0"/>
        <v>1.0589538529897902E-2</v>
      </c>
    </row>
    <row r="138" spans="1:4" x14ac:dyDescent="0.2">
      <c r="A138" s="78">
        <v>5243</v>
      </c>
      <c r="B138" s="76" t="s">
        <v>524</v>
      </c>
      <c r="C138" s="80">
        <v>364797.23</v>
      </c>
      <c r="D138" s="83">
        <f t="shared" si="0"/>
        <v>1.0946125622472913E-3</v>
      </c>
    </row>
    <row r="139" spans="1:4" x14ac:dyDescent="0.2">
      <c r="A139" s="78">
        <v>5244</v>
      </c>
      <c r="B139" s="76" t="s">
        <v>525</v>
      </c>
      <c r="C139" s="80">
        <v>145043.35999999999</v>
      </c>
      <c r="D139" s="83">
        <f t="shared" si="0"/>
        <v>4.3521789879423224E-4</v>
      </c>
    </row>
    <row r="140" spans="1:4" x14ac:dyDescent="0.2">
      <c r="A140" s="78">
        <v>5250</v>
      </c>
      <c r="B140" s="76" t="s">
        <v>461</v>
      </c>
      <c r="C140" s="80">
        <f>SUM(C141:C143)</f>
        <v>6730495.9000000004</v>
      </c>
      <c r="D140" s="83">
        <f t="shared" si="0"/>
        <v>2.0195562785095406E-2</v>
      </c>
    </row>
    <row r="141" spans="1:4" x14ac:dyDescent="0.2">
      <c r="A141" s="78">
        <v>5251</v>
      </c>
      <c r="B141" s="76" t="s">
        <v>526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527</v>
      </c>
      <c r="C142" s="80">
        <v>6730495.9000000004</v>
      </c>
      <c r="D142" s="83">
        <f t="shared" si="0"/>
        <v>2.0195562785095406E-2</v>
      </c>
    </row>
    <row r="143" spans="1:4" x14ac:dyDescent="0.2">
      <c r="A143" s="78">
        <v>5259</v>
      </c>
      <c r="B143" s="76" t="s">
        <v>528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529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530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531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532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533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534</v>
      </c>
      <c r="C149" s="80">
        <f>SUM(C150:C154)</f>
        <v>529950</v>
      </c>
      <c r="D149" s="83">
        <f t="shared" si="0"/>
        <v>1.5901708666015693E-3</v>
      </c>
    </row>
    <row r="150" spans="1:4" x14ac:dyDescent="0.2">
      <c r="A150" s="78">
        <v>5281</v>
      </c>
      <c r="B150" s="76" t="s">
        <v>535</v>
      </c>
      <c r="C150" s="80">
        <v>529950</v>
      </c>
      <c r="D150" s="83">
        <f t="shared" si="0"/>
        <v>1.5901708666015693E-3</v>
      </c>
    </row>
    <row r="151" spans="1:4" x14ac:dyDescent="0.2">
      <c r="A151" s="78">
        <v>5282</v>
      </c>
      <c r="B151" s="76" t="s">
        <v>536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537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538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539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540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541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542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543</v>
      </c>
      <c r="C158" s="80">
        <f>SUM(C159+C162+C165)</f>
        <v>15225087.939999999</v>
      </c>
      <c r="D158" s="83">
        <f t="shared" si="0"/>
        <v>4.5684482090074349E-2</v>
      </c>
    </row>
    <row r="159" spans="1:4" x14ac:dyDescent="0.2">
      <c r="A159" s="78">
        <v>5310</v>
      </c>
      <c r="B159" s="76" t="s">
        <v>453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544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545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454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546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547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455</v>
      </c>
      <c r="C165" s="80">
        <f>SUM(C166:C167)</f>
        <v>15225087.939999999</v>
      </c>
      <c r="D165" s="83">
        <f t="shared" si="1"/>
        <v>4.5684482090074349E-2</v>
      </c>
    </row>
    <row r="166" spans="1:4" x14ac:dyDescent="0.2">
      <c r="A166" s="78">
        <v>5331</v>
      </c>
      <c r="B166" s="76" t="s">
        <v>548</v>
      </c>
      <c r="C166" s="80">
        <v>15225087.939999999</v>
      </c>
      <c r="D166" s="83">
        <f t="shared" si="1"/>
        <v>4.5684482090074349E-2</v>
      </c>
    </row>
    <row r="167" spans="1:4" x14ac:dyDescent="0.2">
      <c r="A167" s="78">
        <v>5332</v>
      </c>
      <c r="B167" s="76" t="s">
        <v>549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550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551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552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553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554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555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556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557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558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559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560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560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561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562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563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564</v>
      </c>
      <c r="C183" s="80">
        <f>SUM(C184+C193+C196+C202+C204+C206)</f>
        <v>8552319.5</v>
      </c>
      <c r="D183" s="83">
        <f t="shared" si="1"/>
        <v>2.5662136636981789E-2</v>
      </c>
    </row>
    <row r="184" spans="1:4" x14ac:dyDescent="0.2">
      <c r="A184" s="78">
        <v>5510</v>
      </c>
      <c r="B184" s="76" t="s">
        <v>565</v>
      </c>
      <c r="C184" s="80">
        <f>SUM(C185:C192)</f>
        <v>8552319.5</v>
      </c>
      <c r="D184" s="83">
        <f t="shared" si="1"/>
        <v>2.5662136636981789E-2</v>
      </c>
    </row>
    <row r="185" spans="1:4" x14ac:dyDescent="0.2">
      <c r="A185" s="78">
        <v>5511</v>
      </c>
      <c r="B185" s="76" t="s">
        <v>566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567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568</v>
      </c>
      <c r="C187" s="80">
        <v>1949797.9</v>
      </c>
      <c r="D187" s="83">
        <f t="shared" si="1"/>
        <v>5.8505742359485228E-3</v>
      </c>
    </row>
    <row r="188" spans="1:4" x14ac:dyDescent="0.2">
      <c r="A188" s="78">
        <v>5514</v>
      </c>
      <c r="B188" s="76" t="s">
        <v>569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570</v>
      </c>
      <c r="C189" s="80">
        <v>6381304.5899999999</v>
      </c>
      <c r="D189" s="83">
        <f t="shared" si="1"/>
        <v>1.9147777431698973E-2</v>
      </c>
    </row>
    <row r="190" spans="1:4" x14ac:dyDescent="0.2">
      <c r="A190" s="78">
        <v>5516</v>
      </c>
      <c r="B190" s="76" t="s">
        <v>571</v>
      </c>
      <c r="C190" s="80">
        <v>101250</v>
      </c>
      <c r="D190" s="83">
        <f t="shared" si="1"/>
        <v>3.0381130341241419E-4</v>
      </c>
    </row>
    <row r="191" spans="1:4" x14ac:dyDescent="0.2">
      <c r="A191" s="78">
        <v>5517</v>
      </c>
      <c r="B191" s="76" t="s">
        <v>572</v>
      </c>
      <c r="C191" s="80">
        <v>119967.01</v>
      </c>
      <c r="D191" s="83">
        <f t="shared" si="1"/>
        <v>3.5997366592187778E-4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573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574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575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576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577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578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579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580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581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581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582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582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583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584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585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586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587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588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481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589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590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66034191.840000004</v>
      </c>
      <c r="D215" s="83">
        <f t="shared" si="1"/>
        <v>0.19814255696489685</v>
      </c>
    </row>
    <row r="216" spans="1:4" x14ac:dyDescent="0.2">
      <c r="A216" s="78">
        <v>5610</v>
      </c>
      <c r="B216" s="76" t="s">
        <v>591</v>
      </c>
      <c r="C216" s="80">
        <f>SUM(C217)</f>
        <v>66034191.840000004</v>
      </c>
      <c r="D216" s="83">
        <f t="shared" si="1"/>
        <v>0.19814255696489685</v>
      </c>
    </row>
    <row r="217" spans="1:4" x14ac:dyDescent="0.2">
      <c r="A217" s="78">
        <v>5611</v>
      </c>
      <c r="B217" s="76" t="s">
        <v>592</v>
      </c>
      <c r="C217" s="80">
        <v>66034191.840000004</v>
      </c>
      <c r="D217" s="83">
        <f t="shared" si="1"/>
        <v>0.19814255696489685</v>
      </c>
    </row>
    <row r="224" spans="1:4" x14ac:dyDescent="0.2">
      <c r="A224" s="7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7" right="0.32" top="0.65" bottom="0.18" header="0.3" footer="0.3"/>
  <pageSetup scale="74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2"/>
  <sheetViews>
    <sheetView view="pageBreakPreview" zoomScale="60" zoomScaleNormal="100" workbookViewId="0">
      <selection activeCell="A32" sqref="A32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32.4257812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593</v>
      </c>
      <c r="B2" s="154"/>
      <c r="C2" s="154"/>
      <c r="D2" s="84" t="s">
        <v>290</v>
      </c>
      <c r="E2" s="85" t="str">
        <f>ESF!H2</f>
        <v>Anual</v>
      </c>
    </row>
    <row r="3" spans="1:5" ht="18.95" customHeight="1" x14ac:dyDescent="0.2">
      <c r="A3" s="154" t="s">
        <v>629</v>
      </c>
      <c r="B3" s="154"/>
      <c r="C3" s="154"/>
      <c r="D3" s="84" t="s">
        <v>291</v>
      </c>
      <c r="E3" s="85">
        <f>ESF!H3</f>
        <v>1</v>
      </c>
    </row>
    <row r="5" spans="1:5" x14ac:dyDescent="0.2">
      <c r="A5" s="87" t="s">
        <v>292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454</v>
      </c>
      <c r="C8" s="91">
        <v>73565942.670000002</v>
      </c>
    </row>
    <row r="9" spans="1:5" x14ac:dyDescent="0.2">
      <c r="A9" s="90">
        <v>3120</v>
      </c>
      <c r="B9" s="86" t="s">
        <v>594</v>
      </c>
      <c r="C9" s="91">
        <v>337373</v>
      </c>
    </row>
    <row r="10" spans="1:5" x14ac:dyDescent="0.2">
      <c r="A10" s="90">
        <v>3130</v>
      </c>
      <c r="B10" s="86" t="s">
        <v>595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596</v>
      </c>
      <c r="E13" s="89"/>
    </row>
    <row r="14" spans="1:5" x14ac:dyDescent="0.2">
      <c r="A14" s="90">
        <v>3210</v>
      </c>
      <c r="B14" s="86" t="s">
        <v>597</v>
      </c>
      <c r="C14" s="91">
        <v>57309428.030000001</v>
      </c>
    </row>
    <row r="15" spans="1:5" x14ac:dyDescent="0.2">
      <c r="A15" s="90">
        <v>3220</v>
      </c>
      <c r="B15" s="86" t="s">
        <v>598</v>
      </c>
      <c r="C15" s="91">
        <v>491725452.06999999</v>
      </c>
    </row>
    <row r="16" spans="1:5" x14ac:dyDescent="0.2">
      <c r="A16" s="90">
        <v>3230</v>
      </c>
      <c r="B16" s="86" t="s">
        <v>599</v>
      </c>
      <c r="C16" s="91">
        <f>SUM(C17:C20)</f>
        <v>41444.5</v>
      </c>
    </row>
    <row r="17" spans="1:3" x14ac:dyDescent="0.2">
      <c r="A17" s="90">
        <v>3231</v>
      </c>
      <c r="B17" s="86" t="s">
        <v>600</v>
      </c>
      <c r="C17" s="91">
        <v>41444.5</v>
      </c>
    </row>
    <row r="18" spans="1:3" x14ac:dyDescent="0.2">
      <c r="A18" s="90">
        <v>3232</v>
      </c>
      <c r="B18" s="86" t="s">
        <v>601</v>
      </c>
      <c r="C18" s="91">
        <v>0</v>
      </c>
    </row>
    <row r="19" spans="1:3" x14ac:dyDescent="0.2">
      <c r="A19" s="90">
        <v>3233</v>
      </c>
      <c r="B19" s="86" t="s">
        <v>602</v>
      </c>
      <c r="C19" s="91">
        <v>0</v>
      </c>
    </row>
    <row r="20" spans="1:3" x14ac:dyDescent="0.2">
      <c r="A20" s="90">
        <v>3239</v>
      </c>
      <c r="B20" s="86" t="s">
        <v>603</v>
      </c>
      <c r="C20" s="91">
        <v>0</v>
      </c>
    </row>
    <row r="21" spans="1:3" x14ac:dyDescent="0.2">
      <c r="A21" s="90">
        <v>3240</v>
      </c>
      <c r="B21" s="86" t="s">
        <v>604</v>
      </c>
      <c r="C21" s="91">
        <f>SUM(C22:C24)</f>
        <v>0</v>
      </c>
    </row>
    <row r="22" spans="1:3" x14ac:dyDescent="0.2">
      <c r="A22" s="90">
        <v>3241</v>
      </c>
      <c r="B22" s="86" t="s">
        <v>605</v>
      </c>
      <c r="C22" s="91">
        <v>0</v>
      </c>
    </row>
    <row r="23" spans="1:3" x14ac:dyDescent="0.2">
      <c r="A23" s="90">
        <v>3242</v>
      </c>
      <c r="B23" s="86" t="s">
        <v>606</v>
      </c>
      <c r="C23" s="91">
        <v>0</v>
      </c>
    </row>
    <row r="24" spans="1:3" x14ac:dyDescent="0.2">
      <c r="A24" s="90">
        <v>3243</v>
      </c>
      <c r="B24" s="86" t="s">
        <v>607</v>
      </c>
      <c r="C24" s="91">
        <v>0</v>
      </c>
    </row>
    <row r="25" spans="1:3" x14ac:dyDescent="0.2">
      <c r="A25" s="90">
        <v>3250</v>
      </c>
      <c r="B25" s="86" t="s">
        <v>608</v>
      </c>
      <c r="C25" s="91">
        <f>SUM(C26:C27)</f>
        <v>0</v>
      </c>
    </row>
    <row r="26" spans="1:3" x14ac:dyDescent="0.2">
      <c r="A26" s="90">
        <v>3251</v>
      </c>
      <c r="B26" s="86" t="s">
        <v>609</v>
      </c>
      <c r="C26" s="91">
        <v>0</v>
      </c>
    </row>
    <row r="27" spans="1:3" x14ac:dyDescent="0.2">
      <c r="A27" s="90">
        <v>3252</v>
      </c>
      <c r="B27" s="86" t="s">
        <v>610</v>
      </c>
      <c r="C27" s="91">
        <v>0</v>
      </c>
    </row>
    <row r="32" spans="1:3" x14ac:dyDescent="0.2">
      <c r="A32" s="8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4"/>
  <sheetViews>
    <sheetView topLeftCell="A70" workbookViewId="0">
      <selection activeCell="A84" sqref="A84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611</v>
      </c>
      <c r="B2" s="154"/>
      <c r="C2" s="154"/>
      <c r="D2" s="84" t="s">
        <v>290</v>
      </c>
      <c r="E2" s="85" t="str">
        <f>ESF!H2</f>
        <v>Anual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291</v>
      </c>
      <c r="E3" s="85">
        <f>ESF!H3</f>
        <v>1</v>
      </c>
    </row>
    <row r="4" spans="1:5" x14ac:dyDescent="0.2">
      <c r="A4" s="87" t="s">
        <v>292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612</v>
      </c>
      <c r="C8" s="91">
        <v>0</v>
      </c>
      <c r="D8" s="91">
        <v>0</v>
      </c>
    </row>
    <row r="9" spans="1:5" x14ac:dyDescent="0.2">
      <c r="A9" s="90">
        <v>1112</v>
      </c>
      <c r="B9" s="86" t="s">
        <v>613</v>
      </c>
      <c r="C9" s="91">
        <v>50435149.369999997</v>
      </c>
      <c r="D9" s="91">
        <v>34044688.270000003</v>
      </c>
    </row>
    <row r="10" spans="1:5" x14ac:dyDescent="0.2">
      <c r="A10" s="90">
        <v>1113</v>
      </c>
      <c r="B10" s="86" t="s">
        <v>614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293</v>
      </c>
      <c r="C11" s="91">
        <v>16215225.470000001</v>
      </c>
      <c r="D11" s="91">
        <v>53382036.530000001</v>
      </c>
    </row>
    <row r="12" spans="1:5" x14ac:dyDescent="0.2">
      <c r="A12" s="90">
        <v>1115</v>
      </c>
      <c r="B12" s="86" t="s">
        <v>294</v>
      </c>
      <c r="C12" s="91">
        <v>3980732.72</v>
      </c>
      <c r="D12" s="91">
        <v>17491730.050000001</v>
      </c>
    </row>
    <row r="13" spans="1:5" x14ac:dyDescent="0.2">
      <c r="A13" s="90">
        <v>1116</v>
      </c>
      <c r="B13" s="86" t="s">
        <v>615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616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617</v>
      </c>
      <c r="C15" s="91">
        <f>SUM(C8:C14)</f>
        <v>70631107.560000002</v>
      </c>
      <c r="D15" s="91">
        <f>SUM(D8:D14)</f>
        <v>104918454.85000001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618</v>
      </c>
      <c r="E19" s="89" t="s">
        <v>271</v>
      </c>
    </row>
    <row r="20" spans="1:5" x14ac:dyDescent="0.2">
      <c r="A20" s="90">
        <v>1230</v>
      </c>
      <c r="B20" s="86" t="s">
        <v>327</v>
      </c>
      <c r="C20" s="91">
        <f>SUM(C21:C27)</f>
        <v>522769392.48000002</v>
      </c>
    </row>
    <row r="21" spans="1:5" x14ac:dyDescent="0.2">
      <c r="A21" s="90">
        <v>1231</v>
      </c>
      <c r="B21" s="86" t="s">
        <v>328</v>
      </c>
      <c r="C21" s="91">
        <v>45831796.310000002</v>
      </c>
    </row>
    <row r="22" spans="1:5" x14ac:dyDescent="0.2">
      <c r="A22" s="90">
        <v>1232</v>
      </c>
      <c r="B22" s="86" t="s">
        <v>329</v>
      </c>
      <c r="C22" s="91">
        <v>0</v>
      </c>
    </row>
    <row r="23" spans="1:5" x14ac:dyDescent="0.2">
      <c r="A23" s="90">
        <v>1233</v>
      </c>
      <c r="B23" s="86" t="s">
        <v>330</v>
      </c>
      <c r="C23" s="91">
        <v>39132842.219999999</v>
      </c>
    </row>
    <row r="24" spans="1:5" x14ac:dyDescent="0.2">
      <c r="A24" s="90">
        <v>1234</v>
      </c>
      <c r="B24" s="86" t="s">
        <v>331</v>
      </c>
      <c r="C24" s="91">
        <v>3740093.71</v>
      </c>
    </row>
    <row r="25" spans="1:5" x14ac:dyDescent="0.2">
      <c r="A25" s="90">
        <v>1235</v>
      </c>
      <c r="B25" s="86" t="s">
        <v>332</v>
      </c>
      <c r="C25" s="91">
        <v>422898597.48000002</v>
      </c>
    </row>
    <row r="26" spans="1:5" x14ac:dyDescent="0.2">
      <c r="A26" s="90">
        <v>1236</v>
      </c>
      <c r="B26" s="86" t="s">
        <v>333</v>
      </c>
      <c r="C26" s="91">
        <v>11166062.76</v>
      </c>
    </row>
    <row r="27" spans="1:5" x14ac:dyDescent="0.2">
      <c r="A27" s="90">
        <v>1239</v>
      </c>
      <c r="B27" s="86" t="s">
        <v>334</v>
      </c>
      <c r="C27" s="91">
        <v>0</v>
      </c>
    </row>
    <row r="28" spans="1:5" x14ac:dyDescent="0.2">
      <c r="A28" s="90">
        <v>1240</v>
      </c>
      <c r="B28" s="86" t="s">
        <v>335</v>
      </c>
      <c r="C28" s="91">
        <f>SUM(C29:C36)</f>
        <v>62395969.32</v>
      </c>
    </row>
    <row r="29" spans="1:5" x14ac:dyDescent="0.2">
      <c r="A29" s="90">
        <v>1241</v>
      </c>
      <c r="B29" s="86" t="s">
        <v>336</v>
      </c>
      <c r="C29" s="91">
        <v>9747078.1699999999</v>
      </c>
    </row>
    <row r="30" spans="1:5" x14ac:dyDescent="0.2">
      <c r="A30" s="90">
        <v>1242</v>
      </c>
      <c r="B30" s="86" t="s">
        <v>337</v>
      </c>
      <c r="C30" s="91">
        <v>1843073.75</v>
      </c>
    </row>
    <row r="31" spans="1:5" x14ac:dyDescent="0.2">
      <c r="A31" s="90">
        <v>1243</v>
      </c>
      <c r="B31" s="86" t="s">
        <v>338</v>
      </c>
      <c r="C31" s="91">
        <v>218737.36</v>
      </c>
    </row>
    <row r="32" spans="1:5" x14ac:dyDescent="0.2">
      <c r="A32" s="90">
        <v>1244</v>
      </c>
      <c r="B32" s="86" t="s">
        <v>339</v>
      </c>
      <c r="C32" s="91">
        <v>44065097.649999999</v>
      </c>
    </row>
    <row r="33" spans="1:5" x14ac:dyDescent="0.2">
      <c r="A33" s="90">
        <v>1245</v>
      </c>
      <c r="B33" s="86" t="s">
        <v>340</v>
      </c>
      <c r="C33" s="91">
        <v>587103.03</v>
      </c>
    </row>
    <row r="34" spans="1:5" x14ac:dyDescent="0.2">
      <c r="A34" s="90">
        <v>1246</v>
      </c>
      <c r="B34" s="86" t="s">
        <v>341</v>
      </c>
      <c r="C34" s="91">
        <v>5347885.2</v>
      </c>
    </row>
    <row r="35" spans="1:5" x14ac:dyDescent="0.2">
      <c r="A35" s="90">
        <v>1247</v>
      </c>
      <c r="B35" s="86" t="s">
        <v>342</v>
      </c>
      <c r="C35" s="91">
        <v>283244.15999999997</v>
      </c>
    </row>
    <row r="36" spans="1:5" x14ac:dyDescent="0.2">
      <c r="A36" s="90">
        <v>1248</v>
      </c>
      <c r="B36" s="86" t="s">
        <v>343</v>
      </c>
      <c r="C36" s="91">
        <v>303750</v>
      </c>
    </row>
    <row r="37" spans="1:5" x14ac:dyDescent="0.2">
      <c r="A37" s="90">
        <v>1250</v>
      </c>
      <c r="B37" s="86" t="s">
        <v>345</v>
      </c>
      <c r="C37" s="91">
        <f>SUM(C38:C42)</f>
        <v>1569892.83</v>
      </c>
    </row>
    <row r="38" spans="1:5" x14ac:dyDescent="0.2">
      <c r="A38" s="90">
        <v>1251</v>
      </c>
      <c r="B38" s="86" t="s">
        <v>346</v>
      </c>
      <c r="C38" s="91">
        <v>1528171.53</v>
      </c>
    </row>
    <row r="39" spans="1:5" x14ac:dyDescent="0.2">
      <c r="A39" s="90">
        <v>1252</v>
      </c>
      <c r="B39" s="86" t="s">
        <v>347</v>
      </c>
      <c r="C39" s="91">
        <v>0</v>
      </c>
    </row>
    <row r="40" spans="1:5" x14ac:dyDescent="0.2">
      <c r="A40" s="90">
        <v>1253</v>
      </c>
      <c r="B40" s="86" t="s">
        <v>348</v>
      </c>
      <c r="C40" s="91">
        <v>0</v>
      </c>
    </row>
    <row r="41" spans="1:5" x14ac:dyDescent="0.2">
      <c r="A41" s="90">
        <v>1254</v>
      </c>
      <c r="B41" s="86" t="s">
        <v>349</v>
      </c>
      <c r="C41" s="91">
        <v>41721.300000000003</v>
      </c>
    </row>
    <row r="42" spans="1:5" x14ac:dyDescent="0.2">
      <c r="A42" s="90">
        <v>1259</v>
      </c>
      <c r="B42" s="86" t="s">
        <v>350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564</v>
      </c>
      <c r="C46" s="91">
        <f>SUM(C47+C56+C59+C65+C67+C69)</f>
        <v>8552319.5</v>
      </c>
      <c r="D46" s="91">
        <v>0</v>
      </c>
    </row>
    <row r="47" spans="1:5" x14ac:dyDescent="0.2">
      <c r="A47" s="90">
        <v>5510</v>
      </c>
      <c r="B47" s="86" t="s">
        <v>565</v>
      </c>
      <c r="C47" s="91">
        <f>SUM(C48:C55)</f>
        <v>8552319.5</v>
      </c>
      <c r="D47" s="91">
        <v>0</v>
      </c>
    </row>
    <row r="48" spans="1:5" x14ac:dyDescent="0.2">
      <c r="A48" s="90">
        <v>5511</v>
      </c>
      <c r="B48" s="86" t="s">
        <v>566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567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568</v>
      </c>
      <c r="C50" s="91">
        <v>1949797.9</v>
      </c>
      <c r="D50" s="91">
        <v>0</v>
      </c>
    </row>
    <row r="51" spans="1:4" x14ac:dyDescent="0.2">
      <c r="A51" s="90">
        <v>5514</v>
      </c>
      <c r="B51" s="86" t="s">
        <v>569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570</v>
      </c>
      <c r="C52" s="91">
        <v>6381304.5899999999</v>
      </c>
      <c r="D52" s="91">
        <v>0</v>
      </c>
    </row>
    <row r="53" spans="1:4" x14ac:dyDescent="0.2">
      <c r="A53" s="90">
        <v>5516</v>
      </c>
      <c r="B53" s="86" t="s">
        <v>571</v>
      </c>
      <c r="C53" s="91">
        <v>101250</v>
      </c>
      <c r="D53" s="91">
        <v>0</v>
      </c>
    </row>
    <row r="54" spans="1:4" x14ac:dyDescent="0.2">
      <c r="A54" s="90">
        <v>5517</v>
      </c>
      <c r="B54" s="86" t="s">
        <v>572</v>
      </c>
      <c r="C54" s="91">
        <v>119967.01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573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574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575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576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577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578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579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580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581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581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582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582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583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584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585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586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587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588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481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589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590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66034191.840000004</v>
      </c>
      <c r="D78" s="91">
        <v>0</v>
      </c>
    </row>
    <row r="79" spans="1:4" x14ac:dyDescent="0.2">
      <c r="A79" s="90">
        <v>5610</v>
      </c>
      <c r="B79" s="86" t="s">
        <v>591</v>
      </c>
      <c r="C79" s="91">
        <f>SUM(C80)</f>
        <v>66034191.840000004</v>
      </c>
      <c r="D79" s="91">
        <v>0</v>
      </c>
    </row>
    <row r="80" spans="1:4" x14ac:dyDescent="0.2">
      <c r="A80" s="90">
        <v>5611</v>
      </c>
      <c r="B80" s="86" t="s">
        <v>592</v>
      </c>
      <c r="C80" s="91">
        <v>66034191.840000004</v>
      </c>
      <c r="D80" s="91">
        <v>0</v>
      </c>
    </row>
    <row r="84" spans="1:1" x14ac:dyDescent="0.2">
      <c r="A84" s="8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17" right="0.17" top="0.55000000000000004" bottom="0.33" header="0.3" footer="0.31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2019-02-26T18:36:13Z</cp:lastPrinted>
  <dcterms:created xsi:type="dcterms:W3CDTF">2012-12-11T20:36:24Z</dcterms:created>
  <dcterms:modified xsi:type="dcterms:W3CDTF">2019-10-29T20:52:39Z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